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AC36" i="1"/>
  <c r="AB36"/>
  <c r="AC35"/>
  <c r="AB35"/>
  <c r="AD36"/>
  <c r="AD35"/>
  <c r="AD31"/>
  <c r="AC31"/>
  <c r="AB31"/>
  <c r="AA31"/>
  <c r="Z31"/>
  <c r="AH31" s="1"/>
  <c r="X31"/>
  <c r="AD30"/>
  <c r="AC30"/>
  <c r="AB30"/>
  <c r="AA30"/>
  <c r="Z30"/>
  <c r="AH30" s="1"/>
  <c r="X30"/>
  <c r="AD29"/>
  <c r="AC29"/>
  <c r="AB29"/>
  <c r="AA29"/>
  <c r="Z29"/>
  <c r="AH29" s="1"/>
  <c r="X29"/>
  <c r="AH28"/>
  <c r="AD28"/>
  <c r="AC28"/>
  <c r="AB28"/>
  <c r="AA28"/>
  <c r="Z28"/>
  <c r="X28"/>
  <c r="AD27"/>
  <c r="AC27"/>
  <c r="AB27"/>
  <c r="AA27"/>
  <c r="Z27"/>
  <c r="AH27" s="1"/>
  <c r="X27"/>
  <c r="AD26"/>
  <c r="AC26"/>
  <c r="AB26"/>
  <c r="AA26"/>
  <c r="Z26"/>
  <c r="AH26" s="1"/>
  <c r="X26"/>
  <c r="AD25"/>
  <c r="AC25"/>
  <c r="AB25"/>
  <c r="AA25"/>
  <c r="Z25"/>
  <c r="AH25" s="1"/>
  <c r="X25"/>
  <c r="AD24"/>
  <c r="AC24"/>
  <c r="AB24"/>
  <c r="AA24"/>
  <c r="Z24"/>
  <c r="AH24" s="1"/>
  <c r="X24"/>
  <c r="AD23"/>
  <c r="AC23"/>
  <c r="AB23"/>
  <c r="AA23"/>
  <c r="Z23"/>
  <c r="AH23" s="1"/>
  <c r="X23"/>
  <c r="AD22"/>
  <c r="AC22"/>
  <c r="AB22"/>
  <c r="AA22"/>
  <c r="Z22"/>
  <c r="AH22" s="1"/>
  <c r="X22"/>
  <c r="AD21"/>
  <c r="AC21"/>
  <c r="AB21"/>
  <c r="AA21"/>
  <c r="Z21"/>
  <c r="AH21" s="1"/>
  <c r="X21"/>
  <c r="AD20"/>
  <c r="AC20"/>
  <c r="AB20"/>
  <c r="AA20"/>
  <c r="Z20"/>
  <c r="AH20" s="1"/>
  <c r="X20"/>
  <c r="AD19"/>
  <c r="AC19"/>
  <c r="AB19"/>
  <c r="AA19"/>
  <c r="Z19"/>
  <c r="AH19" s="1"/>
  <c r="X19"/>
  <c r="AD18"/>
  <c r="AC18"/>
  <c r="AB18"/>
  <c r="AA18"/>
  <c r="Z18"/>
  <c r="AH18" s="1"/>
  <c r="X18"/>
  <c r="AD17"/>
  <c r="AC17"/>
  <c r="AB17"/>
  <c r="AA17"/>
  <c r="Z17"/>
  <c r="AH17" s="1"/>
  <c r="X17"/>
  <c r="AD16"/>
  <c r="AC16"/>
  <c r="AB16"/>
  <c r="AA16"/>
  <c r="Z16"/>
  <c r="AH16" s="1"/>
  <c r="X16"/>
  <c r="AD15"/>
  <c r="AC15"/>
  <c r="AB15"/>
  <c r="AA15"/>
  <c r="Z15"/>
  <c r="AH15" s="1"/>
  <c r="X15"/>
  <c r="AD14"/>
  <c r="AC14"/>
  <c r="AB14"/>
  <c r="AA14"/>
  <c r="Z14"/>
  <c r="AH14" s="1"/>
  <c r="X14"/>
  <c r="AD13"/>
  <c r="AC13"/>
  <c r="AB13"/>
  <c r="AA13"/>
  <c r="Z13"/>
  <c r="AH13" s="1"/>
  <c r="X13"/>
  <c r="AD12"/>
  <c r="AC12"/>
  <c r="AB12"/>
  <c r="AA12"/>
  <c r="Z12"/>
  <c r="AH12" s="1"/>
  <c r="X12"/>
  <c r="AD11"/>
  <c r="AC11"/>
  <c r="AB11"/>
  <c r="AA11"/>
  <c r="Z11"/>
  <c r="AH11" s="1"/>
  <c r="X11"/>
  <c r="A1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D10"/>
  <c r="AC10"/>
  <c r="AB10"/>
  <c r="AA10"/>
  <c r="Z10"/>
  <c r="AH10" s="1"/>
  <c r="X10"/>
  <c r="A10"/>
  <c r="AD9"/>
  <c r="AC9"/>
  <c r="AB9"/>
  <c r="AA9"/>
  <c r="Z9"/>
  <c r="X9"/>
  <c r="AE14" l="1"/>
  <c r="AG14" s="1"/>
  <c r="AJ14" s="1"/>
  <c r="AE19"/>
  <c r="AG19" s="1"/>
  <c r="AJ19" s="1"/>
  <c r="AE26"/>
  <c r="AE28"/>
  <c r="Z32"/>
  <c r="AE22"/>
  <c r="AG22" s="1"/>
  <c r="AJ22" s="1"/>
  <c r="AE24"/>
  <c r="AE31"/>
  <c r="AE10"/>
  <c r="AG10" s="1"/>
  <c r="AJ10" s="1"/>
  <c r="AE15"/>
  <c r="AG15" s="1"/>
  <c r="AJ15" s="1"/>
  <c r="AE11"/>
  <c r="AE18"/>
  <c r="AE20"/>
  <c r="AE27"/>
  <c r="AG27" s="1"/>
  <c r="AJ27" s="1"/>
  <c r="AE16"/>
  <c r="AG16" s="1"/>
  <c r="AJ16" s="1"/>
  <c r="AE23"/>
  <c r="AE30"/>
  <c r="AG30" s="1"/>
  <c r="AJ30" s="1"/>
  <c r="AE12"/>
  <c r="AG12" s="1"/>
  <c r="AJ12" s="1"/>
  <c r="AG11"/>
  <c r="AJ11" s="1"/>
  <c r="AG18"/>
  <c r="AJ18" s="1"/>
  <c r="AG20"/>
  <c r="AG23"/>
  <c r="AJ23" s="1"/>
  <c r="AG26"/>
  <c r="AJ26" s="1"/>
  <c r="AG28"/>
  <c r="AJ28" s="1"/>
  <c r="AG24"/>
  <c r="AJ24" s="1"/>
  <c r="AG31"/>
  <c r="AJ31" s="1"/>
  <c r="AE9"/>
  <c r="AE13"/>
  <c r="AE17"/>
  <c r="AE21"/>
  <c r="AE25"/>
  <c r="AE29"/>
  <c r="AH9"/>
  <c r="AH32" s="1"/>
  <c r="AJ20" l="1"/>
  <c r="AG17"/>
  <c r="AJ17" s="1"/>
  <c r="AG29"/>
  <c r="AJ29" s="1"/>
  <c r="AG13"/>
  <c r="AJ13" s="1"/>
  <c r="AG21"/>
  <c r="AJ21" s="1"/>
  <c r="AG25"/>
  <c r="AJ25" s="1"/>
  <c r="AG9"/>
  <c r="AJ9" s="1"/>
  <c r="AE32"/>
  <c r="AG32" l="1"/>
  <c r="AJ32" s="1"/>
</calcChain>
</file>

<file path=xl/sharedStrings.xml><?xml version="1.0" encoding="utf-8"?>
<sst xmlns="http://schemas.openxmlformats.org/spreadsheetml/2006/main" count="190" uniqueCount="104">
  <si>
    <t>Register of Wages</t>
  </si>
  <si>
    <t>Name and Address of Contractor:</t>
  </si>
  <si>
    <t>Name and Address of principal employer:Ambedkar institute of advanced communication</t>
  </si>
  <si>
    <t>Form No. 13                              [See rule 77(1) (a) (i)]</t>
  </si>
  <si>
    <t>M/s Proman Securitech Pvt Ltd</t>
  </si>
  <si>
    <t>Technologies &amp; Research Govt. of NCT of Delhi, Geeta Colony Delhi-110031</t>
  </si>
  <si>
    <t>SR.NO.</t>
  </si>
  <si>
    <t>ID</t>
  </si>
  <si>
    <t>NAME</t>
  </si>
  <si>
    <t>FATHERS NAME</t>
  </si>
  <si>
    <t>DOB</t>
  </si>
  <si>
    <t>DOJ</t>
  </si>
  <si>
    <t>BANK A/C</t>
  </si>
  <si>
    <t>IFSC CODE</t>
  </si>
  <si>
    <t>ADHAR</t>
  </si>
  <si>
    <t>MOBILE</t>
  </si>
  <si>
    <t>PAN</t>
  </si>
  <si>
    <t>PF NO</t>
  </si>
  <si>
    <t>UAN</t>
  </si>
  <si>
    <t>ESIC NO</t>
  </si>
  <si>
    <t>BRANCH</t>
  </si>
  <si>
    <t>DESIG</t>
  </si>
  <si>
    <t>Days</t>
  </si>
  <si>
    <t>W.Days</t>
  </si>
  <si>
    <t>B.Salary</t>
  </si>
  <si>
    <t>HRA</t>
  </si>
  <si>
    <t xml:space="preserve">Convayance </t>
  </si>
  <si>
    <t xml:space="preserve">allwance </t>
  </si>
  <si>
    <t xml:space="preserve">Other Allowance </t>
  </si>
  <si>
    <t>G.SALARY</t>
  </si>
  <si>
    <t>.</t>
  </si>
  <si>
    <t>ESI 1.75%</t>
  </si>
  <si>
    <t>EPF 12%</t>
  </si>
  <si>
    <t xml:space="preserve">G.Salary </t>
  </si>
  <si>
    <t>Sign</t>
  </si>
  <si>
    <t>Anju Sharma</t>
  </si>
  <si>
    <t>0357010148689</t>
  </si>
  <si>
    <t>UTBI0DYG708</t>
  </si>
  <si>
    <t>Ambedkar</t>
  </si>
  <si>
    <t>B.Transfer</t>
  </si>
  <si>
    <t>Chaman Lal</t>
  </si>
  <si>
    <t>053200101051860</t>
  </si>
  <si>
    <t>CORP0000532</t>
  </si>
  <si>
    <t>Chander Pal Singh</t>
  </si>
  <si>
    <t>0357010134248</t>
  </si>
  <si>
    <t>Deepak Kumar Jha</t>
  </si>
  <si>
    <t>0357010155151</t>
  </si>
  <si>
    <t>Harpal Singh</t>
  </si>
  <si>
    <t>0357010128551</t>
  </si>
  <si>
    <t>Jas Ram</t>
  </si>
  <si>
    <t>0357010155045</t>
  </si>
  <si>
    <t>Jitender Kumar</t>
  </si>
  <si>
    <t>0357010157209</t>
  </si>
  <si>
    <t>Madan Singh</t>
  </si>
  <si>
    <t>0357010155038</t>
  </si>
  <si>
    <t>Mahinder Kumar</t>
  </si>
  <si>
    <t>3532288093</t>
  </si>
  <si>
    <t>CBIN0284970</t>
  </si>
  <si>
    <t>Mrs. Chanda</t>
  </si>
  <si>
    <t>90502010166339</t>
  </si>
  <si>
    <t>SYNB0009050</t>
  </si>
  <si>
    <t>Netra Pal Singh</t>
  </si>
  <si>
    <t>0357010134286</t>
  </si>
  <si>
    <t>Ravi Kumar Pali</t>
  </si>
  <si>
    <t>0357010161633</t>
  </si>
  <si>
    <t>Sanjay Giri</t>
  </si>
  <si>
    <t>0357010162821</t>
  </si>
  <si>
    <t>Shyam Sunder Mishra</t>
  </si>
  <si>
    <t>20478863419</t>
  </si>
  <si>
    <t>ALLA0210591</t>
  </si>
  <si>
    <t>Sunil Kumar Tomar</t>
  </si>
  <si>
    <t>0357010148795</t>
  </si>
  <si>
    <t>0357010155090</t>
  </si>
  <si>
    <t>SBIN0001189</t>
  </si>
  <si>
    <t>Vinod Kumar</t>
  </si>
  <si>
    <t>0357010157261</t>
  </si>
  <si>
    <t>Yaspal Singh</t>
  </si>
  <si>
    <t>0357010128452</t>
  </si>
  <si>
    <t>PUNB0013000</t>
  </si>
  <si>
    <t>ESIC</t>
  </si>
  <si>
    <t>EPF</t>
  </si>
  <si>
    <t>TOTAL</t>
  </si>
  <si>
    <t>Employee Share</t>
  </si>
  <si>
    <t>Employeer share</t>
  </si>
  <si>
    <t>For the month of JAN, 2018</t>
  </si>
  <si>
    <t>Surender Kumar 2nd</t>
  </si>
  <si>
    <t>Vikas Kumar Dhama</t>
  </si>
  <si>
    <t>PRAVEEN KUMAR</t>
  </si>
  <si>
    <t xml:space="preserve">KISHOR KUMAR </t>
  </si>
  <si>
    <t>MANIKRAM SHARMA</t>
  </si>
  <si>
    <t>Madan Mohan Tripathi</t>
  </si>
  <si>
    <t>0130000121209883</t>
  </si>
  <si>
    <t>2011831871</t>
  </si>
  <si>
    <t>34546970464</t>
  </si>
  <si>
    <t>320601500819</t>
  </si>
  <si>
    <t>KKBK0004606</t>
  </si>
  <si>
    <t>SBIN0003396</t>
  </si>
  <si>
    <t>ICIC0003206</t>
  </si>
  <si>
    <t>101001021732</t>
  </si>
  <si>
    <t>101146524688</t>
  </si>
  <si>
    <t>101170975565</t>
  </si>
  <si>
    <t>101190213133</t>
  </si>
  <si>
    <t>Security Supervisor</t>
  </si>
  <si>
    <t>Security Guard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</si>
</sst>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mbria"/>
      <family val="1"/>
      <scheme val="major"/>
    </font>
    <font>
      <b/>
      <sz val="11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0"/>
      <color theme="1"/>
      <name val="Cambria"/>
      <family val="1"/>
      <scheme val="maj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41">
    <xf numFmtId="0" fontId="0" fillId="0" borderId="0" xfId="0"/>
    <xf numFmtId="0" fontId="2" fillId="2" borderId="0" xfId="2" applyFont="1" applyFill="1" applyAlignment="1">
      <alignment horizontal="center"/>
    </xf>
    <xf numFmtId="0" fontId="2" fillId="2" borderId="0" xfId="2" applyFont="1" applyFill="1" applyAlignment="1"/>
    <xf numFmtId="0" fontId="2" fillId="2" borderId="0" xfId="2" applyFont="1" applyFill="1" applyAlignment="1">
      <alignment wrapText="1"/>
    </xf>
    <xf numFmtId="0" fontId="3" fillId="2" borderId="0" xfId="0" applyFont="1" applyFill="1" applyAlignment="1"/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5" fillId="2" borderId="1" xfId="1" applyNumberFormat="1" applyFont="1" applyFill="1" applyBorder="1" applyAlignment="1"/>
    <xf numFmtId="0" fontId="5" fillId="2" borderId="1" xfId="1" quotePrefix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1" fontId="0" fillId="2" borderId="1" xfId="0" applyNumberFormat="1" applyFill="1" applyBorder="1" applyAlignment="1">
      <alignment horizontal="left"/>
    </xf>
    <xf numFmtId="0" fontId="0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7" fillId="2" borderId="1" xfId="1" applyNumberFormat="1" applyFont="1" applyFill="1" applyBorder="1" applyAlignment="1"/>
    <xf numFmtId="0" fontId="7" fillId="2" borderId="1" xfId="1" quotePrefix="1" applyNumberFormat="1" applyFont="1" applyFill="1" applyBorder="1" applyAlignment="1">
      <alignment horizontal="left"/>
    </xf>
    <xf numFmtId="0" fontId="7" fillId="2" borderId="1" xfId="1" applyNumberFormat="1" applyFont="1" applyFill="1" applyBorder="1" applyAlignment="1">
      <alignment horizontal="left"/>
    </xf>
    <xf numFmtId="0" fontId="8" fillId="2" borderId="1" xfId="0" applyNumberFormat="1" applyFont="1" applyFill="1" applyBorder="1" applyAlignment="1">
      <alignment horizontal="right"/>
    </xf>
    <xf numFmtId="1" fontId="5" fillId="2" borderId="1" xfId="1" quotePrefix="1" applyNumberFormat="1" applyFont="1" applyFill="1" applyBorder="1" applyAlignment="1">
      <alignment horizontal="left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0" borderId="2" xfId="0" applyFont="1" applyBorder="1"/>
    <xf numFmtId="0" fontId="9" fillId="0" borderId="3" xfId="0" applyFont="1" applyBorder="1"/>
    <xf numFmtId="0" fontId="9" fillId="0" borderId="3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1" fontId="9" fillId="0" borderId="1" xfId="0" applyNumberFormat="1" applyFont="1" applyBorder="1"/>
    <xf numFmtId="0" fontId="2" fillId="2" borderId="0" xfId="2" applyFont="1" applyFill="1" applyAlignment="1">
      <alignment horizontal="center"/>
    </xf>
    <xf numFmtId="0" fontId="2" fillId="2" borderId="0" xfId="2" applyFont="1" applyFill="1" applyAlignment="1">
      <alignment wrapText="1"/>
    </xf>
    <xf numFmtId="0" fontId="2" fillId="2" borderId="0" xfId="2" applyFont="1" applyFill="1" applyAlignment="1"/>
    <xf numFmtId="0" fontId="9" fillId="0" borderId="4" xfId="0" applyFont="1" applyBorder="1" applyAlignment="1">
      <alignment horizontal="center"/>
    </xf>
    <xf numFmtId="0" fontId="9" fillId="0" borderId="1" xfId="0" applyFont="1" applyBorder="1" applyAlignment="1">
      <alignment horizontal="center"/>
    </xf>
  </cellXfs>
  <cellStyles count="3">
    <cellStyle name="Normal" xfId="0" builtinId="0"/>
    <cellStyle name="Normal 2 2" xfId="2"/>
    <cellStyle name="Percent" xfId="1" builtinId="5"/>
  </cellStyles>
  <dxfs count="5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K36"/>
  <sheetViews>
    <sheetView tabSelected="1" topLeftCell="P29" workbookViewId="0">
      <selection activeCell="AD36" sqref="AD36"/>
    </sheetView>
  </sheetViews>
  <sheetFormatPr defaultRowHeight="15"/>
  <cols>
    <col min="2" max="2" width="0" hidden="1" customWidth="1"/>
    <col min="3" max="3" width="21.140625" bestFit="1" customWidth="1"/>
    <col min="4" max="4" width="14.85546875" hidden="1" customWidth="1"/>
    <col min="5" max="6" width="0" hidden="1" customWidth="1"/>
    <col min="7" max="7" width="18.42578125" bestFit="1" customWidth="1"/>
    <col min="8" max="8" width="14.42578125" bestFit="1" customWidth="1"/>
    <col min="9" max="12" width="0" hidden="1" customWidth="1"/>
    <col min="13" max="13" width="13.140625" bestFit="1" customWidth="1"/>
    <col min="14" max="14" width="11" bestFit="1" customWidth="1"/>
    <col min="15" max="15" width="11.7109375" hidden="1" customWidth="1"/>
    <col min="16" max="16" width="18.28515625" bestFit="1" customWidth="1"/>
    <col min="25" max="25" width="0" hidden="1" customWidth="1"/>
    <col min="32" max="32" width="0" hidden="1" customWidth="1"/>
    <col min="35" max="35" width="0" hidden="1" customWidth="1"/>
    <col min="37" max="37" width="10" bestFit="1" customWidth="1"/>
    <col min="258" max="258" width="0" hidden="1" customWidth="1"/>
    <col min="259" max="259" width="21.140625" bestFit="1" customWidth="1"/>
    <col min="260" max="262" width="0" hidden="1" customWidth="1"/>
    <col min="263" max="263" width="18.42578125" bestFit="1" customWidth="1"/>
    <col min="264" max="264" width="14.42578125" bestFit="1" customWidth="1"/>
    <col min="265" max="268" width="0" hidden="1" customWidth="1"/>
    <col min="269" max="269" width="13.140625" bestFit="1" customWidth="1"/>
    <col min="270" max="270" width="11" bestFit="1" customWidth="1"/>
    <col min="271" max="271" width="0" hidden="1" customWidth="1"/>
    <col min="281" max="281" width="0" hidden="1" customWidth="1"/>
    <col min="288" max="288" width="0" hidden="1" customWidth="1"/>
    <col min="291" max="291" width="0" hidden="1" customWidth="1"/>
    <col min="293" max="293" width="10" bestFit="1" customWidth="1"/>
    <col min="514" max="514" width="0" hidden="1" customWidth="1"/>
    <col min="515" max="515" width="21.140625" bestFit="1" customWidth="1"/>
    <col min="516" max="518" width="0" hidden="1" customWidth="1"/>
    <col min="519" max="519" width="18.42578125" bestFit="1" customWidth="1"/>
    <col min="520" max="520" width="14.42578125" bestFit="1" customWidth="1"/>
    <col min="521" max="524" width="0" hidden="1" customWidth="1"/>
    <col min="525" max="525" width="13.140625" bestFit="1" customWidth="1"/>
    <col min="526" max="526" width="11" bestFit="1" customWidth="1"/>
    <col min="527" max="527" width="0" hidden="1" customWidth="1"/>
    <col min="537" max="537" width="0" hidden="1" customWidth="1"/>
    <col min="544" max="544" width="0" hidden="1" customWidth="1"/>
    <col min="547" max="547" width="0" hidden="1" customWidth="1"/>
    <col min="549" max="549" width="10" bestFit="1" customWidth="1"/>
    <col min="770" max="770" width="0" hidden="1" customWidth="1"/>
    <col min="771" max="771" width="21.140625" bestFit="1" customWidth="1"/>
    <col min="772" max="774" width="0" hidden="1" customWidth="1"/>
    <col min="775" max="775" width="18.42578125" bestFit="1" customWidth="1"/>
    <col min="776" max="776" width="14.42578125" bestFit="1" customWidth="1"/>
    <col min="777" max="780" width="0" hidden="1" customWidth="1"/>
    <col min="781" max="781" width="13.140625" bestFit="1" customWidth="1"/>
    <col min="782" max="782" width="11" bestFit="1" customWidth="1"/>
    <col min="783" max="783" width="0" hidden="1" customWidth="1"/>
    <col min="793" max="793" width="0" hidden="1" customWidth="1"/>
    <col min="800" max="800" width="0" hidden="1" customWidth="1"/>
    <col min="803" max="803" width="0" hidden="1" customWidth="1"/>
    <col min="805" max="805" width="10" bestFit="1" customWidth="1"/>
    <col min="1026" max="1026" width="0" hidden="1" customWidth="1"/>
    <col min="1027" max="1027" width="21.140625" bestFit="1" customWidth="1"/>
    <col min="1028" max="1030" width="0" hidden="1" customWidth="1"/>
    <col min="1031" max="1031" width="18.42578125" bestFit="1" customWidth="1"/>
    <col min="1032" max="1032" width="14.42578125" bestFit="1" customWidth="1"/>
    <col min="1033" max="1036" width="0" hidden="1" customWidth="1"/>
    <col min="1037" max="1037" width="13.140625" bestFit="1" customWidth="1"/>
    <col min="1038" max="1038" width="11" bestFit="1" customWidth="1"/>
    <col min="1039" max="1039" width="0" hidden="1" customWidth="1"/>
    <col min="1049" max="1049" width="0" hidden="1" customWidth="1"/>
    <col min="1056" max="1056" width="0" hidden="1" customWidth="1"/>
    <col min="1059" max="1059" width="0" hidden="1" customWidth="1"/>
    <col min="1061" max="1061" width="10" bestFit="1" customWidth="1"/>
    <col min="1282" max="1282" width="0" hidden="1" customWidth="1"/>
    <col min="1283" max="1283" width="21.140625" bestFit="1" customWidth="1"/>
    <col min="1284" max="1286" width="0" hidden="1" customWidth="1"/>
    <col min="1287" max="1287" width="18.42578125" bestFit="1" customWidth="1"/>
    <col min="1288" max="1288" width="14.42578125" bestFit="1" customWidth="1"/>
    <col min="1289" max="1292" width="0" hidden="1" customWidth="1"/>
    <col min="1293" max="1293" width="13.140625" bestFit="1" customWidth="1"/>
    <col min="1294" max="1294" width="11" bestFit="1" customWidth="1"/>
    <col min="1295" max="1295" width="0" hidden="1" customWidth="1"/>
    <col min="1305" max="1305" width="0" hidden="1" customWidth="1"/>
    <col min="1312" max="1312" width="0" hidden="1" customWidth="1"/>
    <col min="1315" max="1315" width="0" hidden="1" customWidth="1"/>
    <col min="1317" max="1317" width="10" bestFit="1" customWidth="1"/>
    <col min="1538" max="1538" width="0" hidden="1" customWidth="1"/>
    <col min="1539" max="1539" width="21.140625" bestFit="1" customWidth="1"/>
    <col min="1540" max="1542" width="0" hidden="1" customWidth="1"/>
    <col min="1543" max="1543" width="18.42578125" bestFit="1" customWidth="1"/>
    <col min="1544" max="1544" width="14.42578125" bestFit="1" customWidth="1"/>
    <col min="1545" max="1548" width="0" hidden="1" customWidth="1"/>
    <col min="1549" max="1549" width="13.140625" bestFit="1" customWidth="1"/>
    <col min="1550" max="1550" width="11" bestFit="1" customWidth="1"/>
    <col min="1551" max="1551" width="0" hidden="1" customWidth="1"/>
    <col min="1561" max="1561" width="0" hidden="1" customWidth="1"/>
    <col min="1568" max="1568" width="0" hidden="1" customWidth="1"/>
    <col min="1571" max="1571" width="0" hidden="1" customWidth="1"/>
    <col min="1573" max="1573" width="10" bestFit="1" customWidth="1"/>
    <col min="1794" max="1794" width="0" hidden="1" customWidth="1"/>
    <col min="1795" max="1795" width="21.140625" bestFit="1" customWidth="1"/>
    <col min="1796" max="1798" width="0" hidden="1" customWidth="1"/>
    <col min="1799" max="1799" width="18.42578125" bestFit="1" customWidth="1"/>
    <col min="1800" max="1800" width="14.42578125" bestFit="1" customWidth="1"/>
    <col min="1801" max="1804" width="0" hidden="1" customWidth="1"/>
    <col min="1805" max="1805" width="13.140625" bestFit="1" customWidth="1"/>
    <col min="1806" max="1806" width="11" bestFit="1" customWidth="1"/>
    <col min="1807" max="1807" width="0" hidden="1" customWidth="1"/>
    <col min="1817" max="1817" width="0" hidden="1" customWidth="1"/>
    <col min="1824" max="1824" width="0" hidden="1" customWidth="1"/>
    <col min="1827" max="1827" width="0" hidden="1" customWidth="1"/>
    <col min="1829" max="1829" width="10" bestFit="1" customWidth="1"/>
    <col min="2050" max="2050" width="0" hidden="1" customWidth="1"/>
    <col min="2051" max="2051" width="21.140625" bestFit="1" customWidth="1"/>
    <col min="2052" max="2054" width="0" hidden="1" customWidth="1"/>
    <col min="2055" max="2055" width="18.42578125" bestFit="1" customWidth="1"/>
    <col min="2056" max="2056" width="14.42578125" bestFit="1" customWidth="1"/>
    <col min="2057" max="2060" width="0" hidden="1" customWidth="1"/>
    <col min="2061" max="2061" width="13.140625" bestFit="1" customWidth="1"/>
    <col min="2062" max="2062" width="11" bestFit="1" customWidth="1"/>
    <col min="2063" max="2063" width="0" hidden="1" customWidth="1"/>
    <col min="2073" max="2073" width="0" hidden="1" customWidth="1"/>
    <col min="2080" max="2080" width="0" hidden="1" customWidth="1"/>
    <col min="2083" max="2083" width="0" hidden="1" customWidth="1"/>
    <col min="2085" max="2085" width="10" bestFit="1" customWidth="1"/>
    <col min="2306" max="2306" width="0" hidden="1" customWidth="1"/>
    <col min="2307" max="2307" width="21.140625" bestFit="1" customWidth="1"/>
    <col min="2308" max="2310" width="0" hidden="1" customWidth="1"/>
    <col min="2311" max="2311" width="18.42578125" bestFit="1" customWidth="1"/>
    <col min="2312" max="2312" width="14.42578125" bestFit="1" customWidth="1"/>
    <col min="2313" max="2316" width="0" hidden="1" customWidth="1"/>
    <col min="2317" max="2317" width="13.140625" bestFit="1" customWidth="1"/>
    <col min="2318" max="2318" width="11" bestFit="1" customWidth="1"/>
    <col min="2319" max="2319" width="0" hidden="1" customWidth="1"/>
    <col min="2329" max="2329" width="0" hidden="1" customWidth="1"/>
    <col min="2336" max="2336" width="0" hidden="1" customWidth="1"/>
    <col min="2339" max="2339" width="0" hidden="1" customWidth="1"/>
    <col min="2341" max="2341" width="10" bestFit="1" customWidth="1"/>
    <col min="2562" max="2562" width="0" hidden="1" customWidth="1"/>
    <col min="2563" max="2563" width="21.140625" bestFit="1" customWidth="1"/>
    <col min="2564" max="2566" width="0" hidden="1" customWidth="1"/>
    <col min="2567" max="2567" width="18.42578125" bestFit="1" customWidth="1"/>
    <col min="2568" max="2568" width="14.42578125" bestFit="1" customWidth="1"/>
    <col min="2569" max="2572" width="0" hidden="1" customWidth="1"/>
    <col min="2573" max="2573" width="13.140625" bestFit="1" customWidth="1"/>
    <col min="2574" max="2574" width="11" bestFit="1" customWidth="1"/>
    <col min="2575" max="2575" width="0" hidden="1" customWidth="1"/>
    <col min="2585" max="2585" width="0" hidden="1" customWidth="1"/>
    <col min="2592" max="2592" width="0" hidden="1" customWidth="1"/>
    <col min="2595" max="2595" width="0" hidden="1" customWidth="1"/>
    <col min="2597" max="2597" width="10" bestFit="1" customWidth="1"/>
    <col min="2818" max="2818" width="0" hidden="1" customWidth="1"/>
    <col min="2819" max="2819" width="21.140625" bestFit="1" customWidth="1"/>
    <col min="2820" max="2822" width="0" hidden="1" customWidth="1"/>
    <col min="2823" max="2823" width="18.42578125" bestFit="1" customWidth="1"/>
    <col min="2824" max="2824" width="14.42578125" bestFit="1" customWidth="1"/>
    <col min="2825" max="2828" width="0" hidden="1" customWidth="1"/>
    <col min="2829" max="2829" width="13.140625" bestFit="1" customWidth="1"/>
    <col min="2830" max="2830" width="11" bestFit="1" customWidth="1"/>
    <col min="2831" max="2831" width="0" hidden="1" customWidth="1"/>
    <col min="2841" max="2841" width="0" hidden="1" customWidth="1"/>
    <col min="2848" max="2848" width="0" hidden="1" customWidth="1"/>
    <col min="2851" max="2851" width="0" hidden="1" customWidth="1"/>
    <col min="2853" max="2853" width="10" bestFit="1" customWidth="1"/>
    <col min="3074" max="3074" width="0" hidden="1" customWidth="1"/>
    <col min="3075" max="3075" width="21.140625" bestFit="1" customWidth="1"/>
    <col min="3076" max="3078" width="0" hidden="1" customWidth="1"/>
    <col min="3079" max="3079" width="18.42578125" bestFit="1" customWidth="1"/>
    <col min="3080" max="3080" width="14.42578125" bestFit="1" customWidth="1"/>
    <col min="3081" max="3084" width="0" hidden="1" customWidth="1"/>
    <col min="3085" max="3085" width="13.140625" bestFit="1" customWidth="1"/>
    <col min="3086" max="3086" width="11" bestFit="1" customWidth="1"/>
    <col min="3087" max="3087" width="0" hidden="1" customWidth="1"/>
    <col min="3097" max="3097" width="0" hidden="1" customWidth="1"/>
    <col min="3104" max="3104" width="0" hidden="1" customWidth="1"/>
    <col min="3107" max="3107" width="0" hidden="1" customWidth="1"/>
    <col min="3109" max="3109" width="10" bestFit="1" customWidth="1"/>
    <col min="3330" max="3330" width="0" hidden="1" customWidth="1"/>
    <col min="3331" max="3331" width="21.140625" bestFit="1" customWidth="1"/>
    <col min="3332" max="3334" width="0" hidden="1" customWidth="1"/>
    <col min="3335" max="3335" width="18.42578125" bestFit="1" customWidth="1"/>
    <col min="3336" max="3336" width="14.42578125" bestFit="1" customWidth="1"/>
    <col min="3337" max="3340" width="0" hidden="1" customWidth="1"/>
    <col min="3341" max="3341" width="13.140625" bestFit="1" customWidth="1"/>
    <col min="3342" max="3342" width="11" bestFit="1" customWidth="1"/>
    <col min="3343" max="3343" width="0" hidden="1" customWidth="1"/>
    <col min="3353" max="3353" width="0" hidden="1" customWidth="1"/>
    <col min="3360" max="3360" width="0" hidden="1" customWidth="1"/>
    <col min="3363" max="3363" width="0" hidden="1" customWidth="1"/>
    <col min="3365" max="3365" width="10" bestFit="1" customWidth="1"/>
    <col min="3586" max="3586" width="0" hidden="1" customWidth="1"/>
    <col min="3587" max="3587" width="21.140625" bestFit="1" customWidth="1"/>
    <col min="3588" max="3590" width="0" hidden="1" customWidth="1"/>
    <col min="3591" max="3591" width="18.42578125" bestFit="1" customWidth="1"/>
    <col min="3592" max="3592" width="14.42578125" bestFit="1" customWidth="1"/>
    <col min="3593" max="3596" width="0" hidden="1" customWidth="1"/>
    <col min="3597" max="3597" width="13.140625" bestFit="1" customWidth="1"/>
    <col min="3598" max="3598" width="11" bestFit="1" customWidth="1"/>
    <col min="3599" max="3599" width="0" hidden="1" customWidth="1"/>
    <col min="3609" max="3609" width="0" hidden="1" customWidth="1"/>
    <col min="3616" max="3616" width="0" hidden="1" customWidth="1"/>
    <col min="3619" max="3619" width="0" hidden="1" customWidth="1"/>
    <col min="3621" max="3621" width="10" bestFit="1" customWidth="1"/>
    <col min="3842" max="3842" width="0" hidden="1" customWidth="1"/>
    <col min="3843" max="3843" width="21.140625" bestFit="1" customWidth="1"/>
    <col min="3844" max="3846" width="0" hidden="1" customWidth="1"/>
    <col min="3847" max="3847" width="18.42578125" bestFit="1" customWidth="1"/>
    <col min="3848" max="3848" width="14.42578125" bestFit="1" customWidth="1"/>
    <col min="3849" max="3852" width="0" hidden="1" customWidth="1"/>
    <col min="3853" max="3853" width="13.140625" bestFit="1" customWidth="1"/>
    <col min="3854" max="3854" width="11" bestFit="1" customWidth="1"/>
    <col min="3855" max="3855" width="0" hidden="1" customWidth="1"/>
    <col min="3865" max="3865" width="0" hidden="1" customWidth="1"/>
    <col min="3872" max="3872" width="0" hidden="1" customWidth="1"/>
    <col min="3875" max="3875" width="0" hidden="1" customWidth="1"/>
    <col min="3877" max="3877" width="10" bestFit="1" customWidth="1"/>
    <col min="4098" max="4098" width="0" hidden="1" customWidth="1"/>
    <col min="4099" max="4099" width="21.140625" bestFit="1" customWidth="1"/>
    <col min="4100" max="4102" width="0" hidden="1" customWidth="1"/>
    <col min="4103" max="4103" width="18.42578125" bestFit="1" customWidth="1"/>
    <col min="4104" max="4104" width="14.42578125" bestFit="1" customWidth="1"/>
    <col min="4105" max="4108" width="0" hidden="1" customWidth="1"/>
    <col min="4109" max="4109" width="13.140625" bestFit="1" customWidth="1"/>
    <col min="4110" max="4110" width="11" bestFit="1" customWidth="1"/>
    <col min="4111" max="4111" width="0" hidden="1" customWidth="1"/>
    <col min="4121" max="4121" width="0" hidden="1" customWidth="1"/>
    <col min="4128" max="4128" width="0" hidden="1" customWidth="1"/>
    <col min="4131" max="4131" width="0" hidden="1" customWidth="1"/>
    <col min="4133" max="4133" width="10" bestFit="1" customWidth="1"/>
    <col min="4354" max="4354" width="0" hidden="1" customWidth="1"/>
    <col min="4355" max="4355" width="21.140625" bestFit="1" customWidth="1"/>
    <col min="4356" max="4358" width="0" hidden="1" customWidth="1"/>
    <col min="4359" max="4359" width="18.42578125" bestFit="1" customWidth="1"/>
    <col min="4360" max="4360" width="14.42578125" bestFit="1" customWidth="1"/>
    <col min="4361" max="4364" width="0" hidden="1" customWidth="1"/>
    <col min="4365" max="4365" width="13.140625" bestFit="1" customWidth="1"/>
    <col min="4366" max="4366" width="11" bestFit="1" customWidth="1"/>
    <col min="4367" max="4367" width="0" hidden="1" customWidth="1"/>
    <col min="4377" max="4377" width="0" hidden="1" customWidth="1"/>
    <col min="4384" max="4384" width="0" hidden="1" customWidth="1"/>
    <col min="4387" max="4387" width="0" hidden="1" customWidth="1"/>
    <col min="4389" max="4389" width="10" bestFit="1" customWidth="1"/>
    <col min="4610" max="4610" width="0" hidden="1" customWidth="1"/>
    <col min="4611" max="4611" width="21.140625" bestFit="1" customWidth="1"/>
    <col min="4612" max="4614" width="0" hidden="1" customWidth="1"/>
    <col min="4615" max="4615" width="18.42578125" bestFit="1" customWidth="1"/>
    <col min="4616" max="4616" width="14.42578125" bestFit="1" customWidth="1"/>
    <col min="4617" max="4620" width="0" hidden="1" customWidth="1"/>
    <col min="4621" max="4621" width="13.140625" bestFit="1" customWidth="1"/>
    <col min="4622" max="4622" width="11" bestFit="1" customWidth="1"/>
    <col min="4623" max="4623" width="0" hidden="1" customWidth="1"/>
    <col min="4633" max="4633" width="0" hidden="1" customWidth="1"/>
    <col min="4640" max="4640" width="0" hidden="1" customWidth="1"/>
    <col min="4643" max="4643" width="0" hidden="1" customWidth="1"/>
    <col min="4645" max="4645" width="10" bestFit="1" customWidth="1"/>
    <col min="4866" max="4866" width="0" hidden="1" customWidth="1"/>
    <col min="4867" max="4867" width="21.140625" bestFit="1" customWidth="1"/>
    <col min="4868" max="4870" width="0" hidden="1" customWidth="1"/>
    <col min="4871" max="4871" width="18.42578125" bestFit="1" customWidth="1"/>
    <col min="4872" max="4872" width="14.42578125" bestFit="1" customWidth="1"/>
    <col min="4873" max="4876" width="0" hidden="1" customWidth="1"/>
    <col min="4877" max="4877" width="13.140625" bestFit="1" customWidth="1"/>
    <col min="4878" max="4878" width="11" bestFit="1" customWidth="1"/>
    <col min="4879" max="4879" width="0" hidden="1" customWidth="1"/>
    <col min="4889" max="4889" width="0" hidden="1" customWidth="1"/>
    <col min="4896" max="4896" width="0" hidden="1" customWidth="1"/>
    <col min="4899" max="4899" width="0" hidden="1" customWidth="1"/>
    <col min="4901" max="4901" width="10" bestFit="1" customWidth="1"/>
    <col min="5122" max="5122" width="0" hidden="1" customWidth="1"/>
    <col min="5123" max="5123" width="21.140625" bestFit="1" customWidth="1"/>
    <col min="5124" max="5126" width="0" hidden="1" customWidth="1"/>
    <col min="5127" max="5127" width="18.42578125" bestFit="1" customWidth="1"/>
    <col min="5128" max="5128" width="14.42578125" bestFit="1" customWidth="1"/>
    <col min="5129" max="5132" width="0" hidden="1" customWidth="1"/>
    <col min="5133" max="5133" width="13.140625" bestFit="1" customWidth="1"/>
    <col min="5134" max="5134" width="11" bestFit="1" customWidth="1"/>
    <col min="5135" max="5135" width="0" hidden="1" customWidth="1"/>
    <col min="5145" max="5145" width="0" hidden="1" customWidth="1"/>
    <col min="5152" max="5152" width="0" hidden="1" customWidth="1"/>
    <col min="5155" max="5155" width="0" hidden="1" customWidth="1"/>
    <col min="5157" max="5157" width="10" bestFit="1" customWidth="1"/>
    <col min="5378" max="5378" width="0" hidden="1" customWidth="1"/>
    <col min="5379" max="5379" width="21.140625" bestFit="1" customWidth="1"/>
    <col min="5380" max="5382" width="0" hidden="1" customWidth="1"/>
    <col min="5383" max="5383" width="18.42578125" bestFit="1" customWidth="1"/>
    <col min="5384" max="5384" width="14.42578125" bestFit="1" customWidth="1"/>
    <col min="5385" max="5388" width="0" hidden="1" customWidth="1"/>
    <col min="5389" max="5389" width="13.140625" bestFit="1" customWidth="1"/>
    <col min="5390" max="5390" width="11" bestFit="1" customWidth="1"/>
    <col min="5391" max="5391" width="0" hidden="1" customWidth="1"/>
    <col min="5401" max="5401" width="0" hidden="1" customWidth="1"/>
    <col min="5408" max="5408" width="0" hidden="1" customWidth="1"/>
    <col min="5411" max="5411" width="0" hidden="1" customWidth="1"/>
    <col min="5413" max="5413" width="10" bestFit="1" customWidth="1"/>
    <col min="5634" max="5634" width="0" hidden="1" customWidth="1"/>
    <col min="5635" max="5635" width="21.140625" bestFit="1" customWidth="1"/>
    <col min="5636" max="5638" width="0" hidden="1" customWidth="1"/>
    <col min="5639" max="5639" width="18.42578125" bestFit="1" customWidth="1"/>
    <col min="5640" max="5640" width="14.42578125" bestFit="1" customWidth="1"/>
    <col min="5641" max="5644" width="0" hidden="1" customWidth="1"/>
    <col min="5645" max="5645" width="13.140625" bestFit="1" customWidth="1"/>
    <col min="5646" max="5646" width="11" bestFit="1" customWidth="1"/>
    <col min="5647" max="5647" width="0" hidden="1" customWidth="1"/>
    <col min="5657" max="5657" width="0" hidden="1" customWidth="1"/>
    <col min="5664" max="5664" width="0" hidden="1" customWidth="1"/>
    <col min="5667" max="5667" width="0" hidden="1" customWidth="1"/>
    <col min="5669" max="5669" width="10" bestFit="1" customWidth="1"/>
    <col min="5890" max="5890" width="0" hidden="1" customWidth="1"/>
    <col min="5891" max="5891" width="21.140625" bestFit="1" customWidth="1"/>
    <col min="5892" max="5894" width="0" hidden="1" customWidth="1"/>
    <col min="5895" max="5895" width="18.42578125" bestFit="1" customWidth="1"/>
    <col min="5896" max="5896" width="14.42578125" bestFit="1" customWidth="1"/>
    <col min="5897" max="5900" width="0" hidden="1" customWidth="1"/>
    <col min="5901" max="5901" width="13.140625" bestFit="1" customWidth="1"/>
    <col min="5902" max="5902" width="11" bestFit="1" customWidth="1"/>
    <col min="5903" max="5903" width="0" hidden="1" customWidth="1"/>
    <col min="5913" max="5913" width="0" hidden="1" customWidth="1"/>
    <col min="5920" max="5920" width="0" hidden="1" customWidth="1"/>
    <col min="5923" max="5923" width="0" hidden="1" customWidth="1"/>
    <col min="5925" max="5925" width="10" bestFit="1" customWidth="1"/>
    <col min="6146" max="6146" width="0" hidden="1" customWidth="1"/>
    <col min="6147" max="6147" width="21.140625" bestFit="1" customWidth="1"/>
    <col min="6148" max="6150" width="0" hidden="1" customWidth="1"/>
    <col min="6151" max="6151" width="18.42578125" bestFit="1" customWidth="1"/>
    <col min="6152" max="6152" width="14.42578125" bestFit="1" customWidth="1"/>
    <col min="6153" max="6156" width="0" hidden="1" customWidth="1"/>
    <col min="6157" max="6157" width="13.140625" bestFit="1" customWidth="1"/>
    <col min="6158" max="6158" width="11" bestFit="1" customWidth="1"/>
    <col min="6159" max="6159" width="0" hidden="1" customWidth="1"/>
    <col min="6169" max="6169" width="0" hidden="1" customWidth="1"/>
    <col min="6176" max="6176" width="0" hidden="1" customWidth="1"/>
    <col min="6179" max="6179" width="0" hidden="1" customWidth="1"/>
    <col min="6181" max="6181" width="10" bestFit="1" customWidth="1"/>
    <col min="6402" max="6402" width="0" hidden="1" customWidth="1"/>
    <col min="6403" max="6403" width="21.140625" bestFit="1" customWidth="1"/>
    <col min="6404" max="6406" width="0" hidden="1" customWidth="1"/>
    <col min="6407" max="6407" width="18.42578125" bestFit="1" customWidth="1"/>
    <col min="6408" max="6408" width="14.42578125" bestFit="1" customWidth="1"/>
    <col min="6409" max="6412" width="0" hidden="1" customWidth="1"/>
    <col min="6413" max="6413" width="13.140625" bestFit="1" customWidth="1"/>
    <col min="6414" max="6414" width="11" bestFit="1" customWidth="1"/>
    <col min="6415" max="6415" width="0" hidden="1" customWidth="1"/>
    <col min="6425" max="6425" width="0" hidden="1" customWidth="1"/>
    <col min="6432" max="6432" width="0" hidden="1" customWidth="1"/>
    <col min="6435" max="6435" width="0" hidden="1" customWidth="1"/>
    <col min="6437" max="6437" width="10" bestFit="1" customWidth="1"/>
    <col min="6658" max="6658" width="0" hidden="1" customWidth="1"/>
    <col min="6659" max="6659" width="21.140625" bestFit="1" customWidth="1"/>
    <col min="6660" max="6662" width="0" hidden="1" customWidth="1"/>
    <col min="6663" max="6663" width="18.42578125" bestFit="1" customWidth="1"/>
    <col min="6664" max="6664" width="14.42578125" bestFit="1" customWidth="1"/>
    <col min="6665" max="6668" width="0" hidden="1" customWidth="1"/>
    <col min="6669" max="6669" width="13.140625" bestFit="1" customWidth="1"/>
    <col min="6670" max="6670" width="11" bestFit="1" customWidth="1"/>
    <col min="6671" max="6671" width="0" hidden="1" customWidth="1"/>
    <col min="6681" max="6681" width="0" hidden="1" customWidth="1"/>
    <col min="6688" max="6688" width="0" hidden="1" customWidth="1"/>
    <col min="6691" max="6691" width="0" hidden="1" customWidth="1"/>
    <col min="6693" max="6693" width="10" bestFit="1" customWidth="1"/>
    <col min="6914" max="6914" width="0" hidden="1" customWidth="1"/>
    <col min="6915" max="6915" width="21.140625" bestFit="1" customWidth="1"/>
    <col min="6916" max="6918" width="0" hidden="1" customWidth="1"/>
    <col min="6919" max="6919" width="18.42578125" bestFit="1" customWidth="1"/>
    <col min="6920" max="6920" width="14.42578125" bestFit="1" customWidth="1"/>
    <col min="6921" max="6924" width="0" hidden="1" customWidth="1"/>
    <col min="6925" max="6925" width="13.140625" bestFit="1" customWidth="1"/>
    <col min="6926" max="6926" width="11" bestFit="1" customWidth="1"/>
    <col min="6927" max="6927" width="0" hidden="1" customWidth="1"/>
    <col min="6937" max="6937" width="0" hidden="1" customWidth="1"/>
    <col min="6944" max="6944" width="0" hidden="1" customWidth="1"/>
    <col min="6947" max="6947" width="0" hidden="1" customWidth="1"/>
    <col min="6949" max="6949" width="10" bestFit="1" customWidth="1"/>
    <col min="7170" max="7170" width="0" hidden="1" customWidth="1"/>
    <col min="7171" max="7171" width="21.140625" bestFit="1" customWidth="1"/>
    <col min="7172" max="7174" width="0" hidden="1" customWidth="1"/>
    <col min="7175" max="7175" width="18.42578125" bestFit="1" customWidth="1"/>
    <col min="7176" max="7176" width="14.42578125" bestFit="1" customWidth="1"/>
    <col min="7177" max="7180" width="0" hidden="1" customWidth="1"/>
    <col min="7181" max="7181" width="13.140625" bestFit="1" customWidth="1"/>
    <col min="7182" max="7182" width="11" bestFit="1" customWidth="1"/>
    <col min="7183" max="7183" width="0" hidden="1" customWidth="1"/>
    <col min="7193" max="7193" width="0" hidden="1" customWidth="1"/>
    <col min="7200" max="7200" width="0" hidden="1" customWidth="1"/>
    <col min="7203" max="7203" width="0" hidden="1" customWidth="1"/>
    <col min="7205" max="7205" width="10" bestFit="1" customWidth="1"/>
    <col min="7426" max="7426" width="0" hidden="1" customWidth="1"/>
    <col min="7427" max="7427" width="21.140625" bestFit="1" customWidth="1"/>
    <col min="7428" max="7430" width="0" hidden="1" customWidth="1"/>
    <col min="7431" max="7431" width="18.42578125" bestFit="1" customWidth="1"/>
    <col min="7432" max="7432" width="14.42578125" bestFit="1" customWidth="1"/>
    <col min="7433" max="7436" width="0" hidden="1" customWidth="1"/>
    <col min="7437" max="7437" width="13.140625" bestFit="1" customWidth="1"/>
    <col min="7438" max="7438" width="11" bestFit="1" customWidth="1"/>
    <col min="7439" max="7439" width="0" hidden="1" customWidth="1"/>
    <col min="7449" max="7449" width="0" hidden="1" customWidth="1"/>
    <col min="7456" max="7456" width="0" hidden="1" customWidth="1"/>
    <col min="7459" max="7459" width="0" hidden="1" customWidth="1"/>
    <col min="7461" max="7461" width="10" bestFit="1" customWidth="1"/>
    <col min="7682" max="7682" width="0" hidden="1" customWidth="1"/>
    <col min="7683" max="7683" width="21.140625" bestFit="1" customWidth="1"/>
    <col min="7684" max="7686" width="0" hidden="1" customWidth="1"/>
    <col min="7687" max="7687" width="18.42578125" bestFit="1" customWidth="1"/>
    <col min="7688" max="7688" width="14.42578125" bestFit="1" customWidth="1"/>
    <col min="7689" max="7692" width="0" hidden="1" customWidth="1"/>
    <col min="7693" max="7693" width="13.140625" bestFit="1" customWidth="1"/>
    <col min="7694" max="7694" width="11" bestFit="1" customWidth="1"/>
    <col min="7695" max="7695" width="0" hidden="1" customWidth="1"/>
    <col min="7705" max="7705" width="0" hidden="1" customWidth="1"/>
    <col min="7712" max="7712" width="0" hidden="1" customWidth="1"/>
    <col min="7715" max="7715" width="0" hidden="1" customWidth="1"/>
    <col min="7717" max="7717" width="10" bestFit="1" customWidth="1"/>
    <col min="7938" max="7938" width="0" hidden="1" customWidth="1"/>
    <col min="7939" max="7939" width="21.140625" bestFit="1" customWidth="1"/>
    <col min="7940" max="7942" width="0" hidden="1" customWidth="1"/>
    <col min="7943" max="7943" width="18.42578125" bestFit="1" customWidth="1"/>
    <col min="7944" max="7944" width="14.42578125" bestFit="1" customWidth="1"/>
    <col min="7945" max="7948" width="0" hidden="1" customWidth="1"/>
    <col min="7949" max="7949" width="13.140625" bestFit="1" customWidth="1"/>
    <col min="7950" max="7950" width="11" bestFit="1" customWidth="1"/>
    <col min="7951" max="7951" width="0" hidden="1" customWidth="1"/>
    <col min="7961" max="7961" width="0" hidden="1" customWidth="1"/>
    <col min="7968" max="7968" width="0" hidden="1" customWidth="1"/>
    <col min="7971" max="7971" width="0" hidden="1" customWidth="1"/>
    <col min="7973" max="7973" width="10" bestFit="1" customWidth="1"/>
    <col min="8194" max="8194" width="0" hidden="1" customWidth="1"/>
    <col min="8195" max="8195" width="21.140625" bestFit="1" customWidth="1"/>
    <col min="8196" max="8198" width="0" hidden="1" customWidth="1"/>
    <col min="8199" max="8199" width="18.42578125" bestFit="1" customWidth="1"/>
    <col min="8200" max="8200" width="14.42578125" bestFit="1" customWidth="1"/>
    <col min="8201" max="8204" width="0" hidden="1" customWidth="1"/>
    <col min="8205" max="8205" width="13.140625" bestFit="1" customWidth="1"/>
    <col min="8206" max="8206" width="11" bestFit="1" customWidth="1"/>
    <col min="8207" max="8207" width="0" hidden="1" customWidth="1"/>
    <col min="8217" max="8217" width="0" hidden="1" customWidth="1"/>
    <col min="8224" max="8224" width="0" hidden="1" customWidth="1"/>
    <col min="8227" max="8227" width="0" hidden="1" customWidth="1"/>
    <col min="8229" max="8229" width="10" bestFit="1" customWidth="1"/>
    <col min="8450" max="8450" width="0" hidden="1" customWidth="1"/>
    <col min="8451" max="8451" width="21.140625" bestFit="1" customWidth="1"/>
    <col min="8452" max="8454" width="0" hidden="1" customWidth="1"/>
    <col min="8455" max="8455" width="18.42578125" bestFit="1" customWidth="1"/>
    <col min="8456" max="8456" width="14.42578125" bestFit="1" customWidth="1"/>
    <col min="8457" max="8460" width="0" hidden="1" customWidth="1"/>
    <col min="8461" max="8461" width="13.140625" bestFit="1" customWidth="1"/>
    <col min="8462" max="8462" width="11" bestFit="1" customWidth="1"/>
    <col min="8463" max="8463" width="0" hidden="1" customWidth="1"/>
    <col min="8473" max="8473" width="0" hidden="1" customWidth="1"/>
    <col min="8480" max="8480" width="0" hidden="1" customWidth="1"/>
    <col min="8483" max="8483" width="0" hidden="1" customWidth="1"/>
    <col min="8485" max="8485" width="10" bestFit="1" customWidth="1"/>
    <col min="8706" max="8706" width="0" hidden="1" customWidth="1"/>
    <col min="8707" max="8707" width="21.140625" bestFit="1" customWidth="1"/>
    <col min="8708" max="8710" width="0" hidden="1" customWidth="1"/>
    <col min="8711" max="8711" width="18.42578125" bestFit="1" customWidth="1"/>
    <col min="8712" max="8712" width="14.42578125" bestFit="1" customWidth="1"/>
    <col min="8713" max="8716" width="0" hidden="1" customWidth="1"/>
    <col min="8717" max="8717" width="13.140625" bestFit="1" customWidth="1"/>
    <col min="8718" max="8718" width="11" bestFit="1" customWidth="1"/>
    <col min="8719" max="8719" width="0" hidden="1" customWidth="1"/>
    <col min="8729" max="8729" width="0" hidden="1" customWidth="1"/>
    <col min="8736" max="8736" width="0" hidden="1" customWidth="1"/>
    <col min="8739" max="8739" width="0" hidden="1" customWidth="1"/>
    <col min="8741" max="8741" width="10" bestFit="1" customWidth="1"/>
    <col min="8962" max="8962" width="0" hidden="1" customWidth="1"/>
    <col min="8963" max="8963" width="21.140625" bestFit="1" customWidth="1"/>
    <col min="8964" max="8966" width="0" hidden="1" customWidth="1"/>
    <col min="8967" max="8967" width="18.42578125" bestFit="1" customWidth="1"/>
    <col min="8968" max="8968" width="14.42578125" bestFit="1" customWidth="1"/>
    <col min="8969" max="8972" width="0" hidden="1" customWidth="1"/>
    <col min="8973" max="8973" width="13.140625" bestFit="1" customWidth="1"/>
    <col min="8974" max="8974" width="11" bestFit="1" customWidth="1"/>
    <col min="8975" max="8975" width="0" hidden="1" customWidth="1"/>
    <col min="8985" max="8985" width="0" hidden="1" customWidth="1"/>
    <col min="8992" max="8992" width="0" hidden="1" customWidth="1"/>
    <col min="8995" max="8995" width="0" hidden="1" customWidth="1"/>
    <col min="8997" max="8997" width="10" bestFit="1" customWidth="1"/>
    <col min="9218" max="9218" width="0" hidden="1" customWidth="1"/>
    <col min="9219" max="9219" width="21.140625" bestFit="1" customWidth="1"/>
    <col min="9220" max="9222" width="0" hidden="1" customWidth="1"/>
    <col min="9223" max="9223" width="18.42578125" bestFit="1" customWidth="1"/>
    <col min="9224" max="9224" width="14.42578125" bestFit="1" customWidth="1"/>
    <col min="9225" max="9228" width="0" hidden="1" customWidth="1"/>
    <col min="9229" max="9229" width="13.140625" bestFit="1" customWidth="1"/>
    <col min="9230" max="9230" width="11" bestFit="1" customWidth="1"/>
    <col min="9231" max="9231" width="0" hidden="1" customWidth="1"/>
    <col min="9241" max="9241" width="0" hidden="1" customWidth="1"/>
    <col min="9248" max="9248" width="0" hidden="1" customWidth="1"/>
    <col min="9251" max="9251" width="0" hidden="1" customWidth="1"/>
    <col min="9253" max="9253" width="10" bestFit="1" customWidth="1"/>
    <col min="9474" max="9474" width="0" hidden="1" customWidth="1"/>
    <col min="9475" max="9475" width="21.140625" bestFit="1" customWidth="1"/>
    <col min="9476" max="9478" width="0" hidden="1" customWidth="1"/>
    <col min="9479" max="9479" width="18.42578125" bestFit="1" customWidth="1"/>
    <col min="9480" max="9480" width="14.42578125" bestFit="1" customWidth="1"/>
    <col min="9481" max="9484" width="0" hidden="1" customWidth="1"/>
    <col min="9485" max="9485" width="13.140625" bestFit="1" customWidth="1"/>
    <col min="9486" max="9486" width="11" bestFit="1" customWidth="1"/>
    <col min="9487" max="9487" width="0" hidden="1" customWidth="1"/>
    <col min="9497" max="9497" width="0" hidden="1" customWidth="1"/>
    <col min="9504" max="9504" width="0" hidden="1" customWidth="1"/>
    <col min="9507" max="9507" width="0" hidden="1" customWidth="1"/>
    <col min="9509" max="9509" width="10" bestFit="1" customWidth="1"/>
    <col min="9730" max="9730" width="0" hidden="1" customWidth="1"/>
    <col min="9731" max="9731" width="21.140625" bestFit="1" customWidth="1"/>
    <col min="9732" max="9734" width="0" hidden="1" customWidth="1"/>
    <col min="9735" max="9735" width="18.42578125" bestFit="1" customWidth="1"/>
    <col min="9736" max="9736" width="14.42578125" bestFit="1" customWidth="1"/>
    <col min="9737" max="9740" width="0" hidden="1" customWidth="1"/>
    <col min="9741" max="9741" width="13.140625" bestFit="1" customWidth="1"/>
    <col min="9742" max="9742" width="11" bestFit="1" customWidth="1"/>
    <col min="9743" max="9743" width="0" hidden="1" customWidth="1"/>
    <col min="9753" max="9753" width="0" hidden="1" customWidth="1"/>
    <col min="9760" max="9760" width="0" hidden="1" customWidth="1"/>
    <col min="9763" max="9763" width="0" hidden="1" customWidth="1"/>
    <col min="9765" max="9765" width="10" bestFit="1" customWidth="1"/>
    <col min="9986" max="9986" width="0" hidden="1" customWidth="1"/>
    <col min="9987" max="9987" width="21.140625" bestFit="1" customWidth="1"/>
    <col min="9988" max="9990" width="0" hidden="1" customWidth="1"/>
    <col min="9991" max="9991" width="18.42578125" bestFit="1" customWidth="1"/>
    <col min="9992" max="9992" width="14.42578125" bestFit="1" customWidth="1"/>
    <col min="9993" max="9996" width="0" hidden="1" customWidth="1"/>
    <col min="9997" max="9997" width="13.140625" bestFit="1" customWidth="1"/>
    <col min="9998" max="9998" width="11" bestFit="1" customWidth="1"/>
    <col min="9999" max="9999" width="0" hidden="1" customWidth="1"/>
    <col min="10009" max="10009" width="0" hidden="1" customWidth="1"/>
    <col min="10016" max="10016" width="0" hidden="1" customWidth="1"/>
    <col min="10019" max="10019" width="0" hidden="1" customWidth="1"/>
    <col min="10021" max="10021" width="10" bestFit="1" customWidth="1"/>
    <col min="10242" max="10242" width="0" hidden="1" customWidth="1"/>
    <col min="10243" max="10243" width="21.140625" bestFit="1" customWidth="1"/>
    <col min="10244" max="10246" width="0" hidden="1" customWidth="1"/>
    <col min="10247" max="10247" width="18.42578125" bestFit="1" customWidth="1"/>
    <col min="10248" max="10248" width="14.42578125" bestFit="1" customWidth="1"/>
    <col min="10249" max="10252" width="0" hidden="1" customWidth="1"/>
    <col min="10253" max="10253" width="13.140625" bestFit="1" customWidth="1"/>
    <col min="10254" max="10254" width="11" bestFit="1" customWidth="1"/>
    <col min="10255" max="10255" width="0" hidden="1" customWidth="1"/>
    <col min="10265" max="10265" width="0" hidden="1" customWidth="1"/>
    <col min="10272" max="10272" width="0" hidden="1" customWidth="1"/>
    <col min="10275" max="10275" width="0" hidden="1" customWidth="1"/>
    <col min="10277" max="10277" width="10" bestFit="1" customWidth="1"/>
    <col min="10498" max="10498" width="0" hidden="1" customWidth="1"/>
    <col min="10499" max="10499" width="21.140625" bestFit="1" customWidth="1"/>
    <col min="10500" max="10502" width="0" hidden="1" customWidth="1"/>
    <col min="10503" max="10503" width="18.42578125" bestFit="1" customWidth="1"/>
    <col min="10504" max="10504" width="14.42578125" bestFit="1" customWidth="1"/>
    <col min="10505" max="10508" width="0" hidden="1" customWidth="1"/>
    <col min="10509" max="10509" width="13.140625" bestFit="1" customWidth="1"/>
    <col min="10510" max="10510" width="11" bestFit="1" customWidth="1"/>
    <col min="10511" max="10511" width="0" hidden="1" customWidth="1"/>
    <col min="10521" max="10521" width="0" hidden="1" customWidth="1"/>
    <col min="10528" max="10528" width="0" hidden="1" customWidth="1"/>
    <col min="10531" max="10531" width="0" hidden="1" customWidth="1"/>
    <col min="10533" max="10533" width="10" bestFit="1" customWidth="1"/>
    <col min="10754" max="10754" width="0" hidden="1" customWidth="1"/>
    <col min="10755" max="10755" width="21.140625" bestFit="1" customWidth="1"/>
    <col min="10756" max="10758" width="0" hidden="1" customWidth="1"/>
    <col min="10759" max="10759" width="18.42578125" bestFit="1" customWidth="1"/>
    <col min="10760" max="10760" width="14.42578125" bestFit="1" customWidth="1"/>
    <col min="10761" max="10764" width="0" hidden="1" customWidth="1"/>
    <col min="10765" max="10765" width="13.140625" bestFit="1" customWidth="1"/>
    <col min="10766" max="10766" width="11" bestFit="1" customWidth="1"/>
    <col min="10767" max="10767" width="0" hidden="1" customWidth="1"/>
    <col min="10777" max="10777" width="0" hidden="1" customWidth="1"/>
    <col min="10784" max="10784" width="0" hidden="1" customWidth="1"/>
    <col min="10787" max="10787" width="0" hidden="1" customWidth="1"/>
    <col min="10789" max="10789" width="10" bestFit="1" customWidth="1"/>
    <col min="11010" max="11010" width="0" hidden="1" customWidth="1"/>
    <col min="11011" max="11011" width="21.140625" bestFit="1" customWidth="1"/>
    <col min="11012" max="11014" width="0" hidden="1" customWidth="1"/>
    <col min="11015" max="11015" width="18.42578125" bestFit="1" customWidth="1"/>
    <col min="11016" max="11016" width="14.42578125" bestFit="1" customWidth="1"/>
    <col min="11017" max="11020" width="0" hidden="1" customWidth="1"/>
    <col min="11021" max="11021" width="13.140625" bestFit="1" customWidth="1"/>
    <col min="11022" max="11022" width="11" bestFit="1" customWidth="1"/>
    <col min="11023" max="11023" width="0" hidden="1" customWidth="1"/>
    <col min="11033" max="11033" width="0" hidden="1" customWidth="1"/>
    <col min="11040" max="11040" width="0" hidden="1" customWidth="1"/>
    <col min="11043" max="11043" width="0" hidden="1" customWidth="1"/>
    <col min="11045" max="11045" width="10" bestFit="1" customWidth="1"/>
    <col min="11266" max="11266" width="0" hidden="1" customWidth="1"/>
    <col min="11267" max="11267" width="21.140625" bestFit="1" customWidth="1"/>
    <col min="11268" max="11270" width="0" hidden="1" customWidth="1"/>
    <col min="11271" max="11271" width="18.42578125" bestFit="1" customWidth="1"/>
    <col min="11272" max="11272" width="14.42578125" bestFit="1" customWidth="1"/>
    <col min="11273" max="11276" width="0" hidden="1" customWidth="1"/>
    <col min="11277" max="11277" width="13.140625" bestFit="1" customWidth="1"/>
    <col min="11278" max="11278" width="11" bestFit="1" customWidth="1"/>
    <col min="11279" max="11279" width="0" hidden="1" customWidth="1"/>
    <col min="11289" max="11289" width="0" hidden="1" customWidth="1"/>
    <col min="11296" max="11296" width="0" hidden="1" customWidth="1"/>
    <col min="11299" max="11299" width="0" hidden="1" customWidth="1"/>
    <col min="11301" max="11301" width="10" bestFit="1" customWidth="1"/>
    <col min="11522" max="11522" width="0" hidden="1" customWidth="1"/>
    <col min="11523" max="11523" width="21.140625" bestFit="1" customWidth="1"/>
    <col min="11524" max="11526" width="0" hidden="1" customWidth="1"/>
    <col min="11527" max="11527" width="18.42578125" bestFit="1" customWidth="1"/>
    <col min="11528" max="11528" width="14.42578125" bestFit="1" customWidth="1"/>
    <col min="11529" max="11532" width="0" hidden="1" customWidth="1"/>
    <col min="11533" max="11533" width="13.140625" bestFit="1" customWidth="1"/>
    <col min="11534" max="11534" width="11" bestFit="1" customWidth="1"/>
    <col min="11535" max="11535" width="0" hidden="1" customWidth="1"/>
    <col min="11545" max="11545" width="0" hidden="1" customWidth="1"/>
    <col min="11552" max="11552" width="0" hidden="1" customWidth="1"/>
    <col min="11555" max="11555" width="0" hidden="1" customWidth="1"/>
    <col min="11557" max="11557" width="10" bestFit="1" customWidth="1"/>
    <col min="11778" max="11778" width="0" hidden="1" customWidth="1"/>
    <col min="11779" max="11779" width="21.140625" bestFit="1" customWidth="1"/>
    <col min="11780" max="11782" width="0" hidden="1" customWidth="1"/>
    <col min="11783" max="11783" width="18.42578125" bestFit="1" customWidth="1"/>
    <col min="11784" max="11784" width="14.42578125" bestFit="1" customWidth="1"/>
    <col min="11785" max="11788" width="0" hidden="1" customWidth="1"/>
    <col min="11789" max="11789" width="13.140625" bestFit="1" customWidth="1"/>
    <col min="11790" max="11790" width="11" bestFit="1" customWidth="1"/>
    <col min="11791" max="11791" width="0" hidden="1" customWidth="1"/>
    <col min="11801" max="11801" width="0" hidden="1" customWidth="1"/>
    <col min="11808" max="11808" width="0" hidden="1" customWidth="1"/>
    <col min="11811" max="11811" width="0" hidden="1" customWidth="1"/>
    <col min="11813" max="11813" width="10" bestFit="1" customWidth="1"/>
    <col min="12034" max="12034" width="0" hidden="1" customWidth="1"/>
    <col min="12035" max="12035" width="21.140625" bestFit="1" customWidth="1"/>
    <col min="12036" max="12038" width="0" hidden="1" customWidth="1"/>
    <col min="12039" max="12039" width="18.42578125" bestFit="1" customWidth="1"/>
    <col min="12040" max="12040" width="14.42578125" bestFit="1" customWidth="1"/>
    <col min="12041" max="12044" width="0" hidden="1" customWidth="1"/>
    <col min="12045" max="12045" width="13.140625" bestFit="1" customWidth="1"/>
    <col min="12046" max="12046" width="11" bestFit="1" customWidth="1"/>
    <col min="12047" max="12047" width="0" hidden="1" customWidth="1"/>
    <col min="12057" max="12057" width="0" hidden="1" customWidth="1"/>
    <col min="12064" max="12064" width="0" hidden="1" customWidth="1"/>
    <col min="12067" max="12067" width="0" hidden="1" customWidth="1"/>
    <col min="12069" max="12069" width="10" bestFit="1" customWidth="1"/>
    <col min="12290" max="12290" width="0" hidden="1" customWidth="1"/>
    <col min="12291" max="12291" width="21.140625" bestFit="1" customWidth="1"/>
    <col min="12292" max="12294" width="0" hidden="1" customWidth="1"/>
    <col min="12295" max="12295" width="18.42578125" bestFit="1" customWidth="1"/>
    <col min="12296" max="12296" width="14.42578125" bestFit="1" customWidth="1"/>
    <col min="12297" max="12300" width="0" hidden="1" customWidth="1"/>
    <col min="12301" max="12301" width="13.140625" bestFit="1" customWidth="1"/>
    <col min="12302" max="12302" width="11" bestFit="1" customWidth="1"/>
    <col min="12303" max="12303" width="0" hidden="1" customWidth="1"/>
    <col min="12313" max="12313" width="0" hidden="1" customWidth="1"/>
    <col min="12320" max="12320" width="0" hidden="1" customWidth="1"/>
    <col min="12323" max="12323" width="0" hidden="1" customWidth="1"/>
    <col min="12325" max="12325" width="10" bestFit="1" customWidth="1"/>
    <col min="12546" max="12546" width="0" hidden="1" customWidth="1"/>
    <col min="12547" max="12547" width="21.140625" bestFit="1" customWidth="1"/>
    <col min="12548" max="12550" width="0" hidden="1" customWidth="1"/>
    <col min="12551" max="12551" width="18.42578125" bestFit="1" customWidth="1"/>
    <col min="12552" max="12552" width="14.42578125" bestFit="1" customWidth="1"/>
    <col min="12553" max="12556" width="0" hidden="1" customWidth="1"/>
    <col min="12557" max="12557" width="13.140625" bestFit="1" customWidth="1"/>
    <col min="12558" max="12558" width="11" bestFit="1" customWidth="1"/>
    <col min="12559" max="12559" width="0" hidden="1" customWidth="1"/>
    <col min="12569" max="12569" width="0" hidden="1" customWidth="1"/>
    <col min="12576" max="12576" width="0" hidden="1" customWidth="1"/>
    <col min="12579" max="12579" width="0" hidden="1" customWidth="1"/>
    <col min="12581" max="12581" width="10" bestFit="1" customWidth="1"/>
    <col min="12802" max="12802" width="0" hidden="1" customWidth="1"/>
    <col min="12803" max="12803" width="21.140625" bestFit="1" customWidth="1"/>
    <col min="12804" max="12806" width="0" hidden="1" customWidth="1"/>
    <col min="12807" max="12807" width="18.42578125" bestFit="1" customWidth="1"/>
    <col min="12808" max="12808" width="14.42578125" bestFit="1" customWidth="1"/>
    <col min="12809" max="12812" width="0" hidden="1" customWidth="1"/>
    <col min="12813" max="12813" width="13.140625" bestFit="1" customWidth="1"/>
    <col min="12814" max="12814" width="11" bestFit="1" customWidth="1"/>
    <col min="12815" max="12815" width="0" hidden="1" customWidth="1"/>
    <col min="12825" max="12825" width="0" hidden="1" customWidth="1"/>
    <col min="12832" max="12832" width="0" hidden="1" customWidth="1"/>
    <col min="12835" max="12835" width="0" hidden="1" customWidth="1"/>
    <col min="12837" max="12837" width="10" bestFit="1" customWidth="1"/>
    <col min="13058" max="13058" width="0" hidden="1" customWidth="1"/>
    <col min="13059" max="13059" width="21.140625" bestFit="1" customWidth="1"/>
    <col min="13060" max="13062" width="0" hidden="1" customWidth="1"/>
    <col min="13063" max="13063" width="18.42578125" bestFit="1" customWidth="1"/>
    <col min="13064" max="13064" width="14.42578125" bestFit="1" customWidth="1"/>
    <col min="13065" max="13068" width="0" hidden="1" customWidth="1"/>
    <col min="13069" max="13069" width="13.140625" bestFit="1" customWidth="1"/>
    <col min="13070" max="13070" width="11" bestFit="1" customWidth="1"/>
    <col min="13071" max="13071" width="0" hidden="1" customWidth="1"/>
    <col min="13081" max="13081" width="0" hidden="1" customWidth="1"/>
    <col min="13088" max="13088" width="0" hidden="1" customWidth="1"/>
    <col min="13091" max="13091" width="0" hidden="1" customWidth="1"/>
    <col min="13093" max="13093" width="10" bestFit="1" customWidth="1"/>
    <col min="13314" max="13314" width="0" hidden="1" customWidth="1"/>
    <col min="13315" max="13315" width="21.140625" bestFit="1" customWidth="1"/>
    <col min="13316" max="13318" width="0" hidden="1" customWidth="1"/>
    <col min="13319" max="13319" width="18.42578125" bestFit="1" customWidth="1"/>
    <col min="13320" max="13320" width="14.42578125" bestFit="1" customWidth="1"/>
    <col min="13321" max="13324" width="0" hidden="1" customWidth="1"/>
    <col min="13325" max="13325" width="13.140625" bestFit="1" customWidth="1"/>
    <col min="13326" max="13326" width="11" bestFit="1" customWidth="1"/>
    <col min="13327" max="13327" width="0" hidden="1" customWidth="1"/>
    <col min="13337" max="13337" width="0" hidden="1" customWidth="1"/>
    <col min="13344" max="13344" width="0" hidden="1" customWidth="1"/>
    <col min="13347" max="13347" width="0" hidden="1" customWidth="1"/>
    <col min="13349" max="13349" width="10" bestFit="1" customWidth="1"/>
    <col min="13570" max="13570" width="0" hidden="1" customWidth="1"/>
    <col min="13571" max="13571" width="21.140625" bestFit="1" customWidth="1"/>
    <col min="13572" max="13574" width="0" hidden="1" customWidth="1"/>
    <col min="13575" max="13575" width="18.42578125" bestFit="1" customWidth="1"/>
    <col min="13576" max="13576" width="14.42578125" bestFit="1" customWidth="1"/>
    <col min="13577" max="13580" width="0" hidden="1" customWidth="1"/>
    <col min="13581" max="13581" width="13.140625" bestFit="1" customWidth="1"/>
    <col min="13582" max="13582" width="11" bestFit="1" customWidth="1"/>
    <col min="13583" max="13583" width="0" hidden="1" customWidth="1"/>
    <col min="13593" max="13593" width="0" hidden="1" customWidth="1"/>
    <col min="13600" max="13600" width="0" hidden="1" customWidth="1"/>
    <col min="13603" max="13603" width="0" hidden="1" customWidth="1"/>
    <col min="13605" max="13605" width="10" bestFit="1" customWidth="1"/>
    <col min="13826" max="13826" width="0" hidden="1" customWidth="1"/>
    <col min="13827" max="13827" width="21.140625" bestFit="1" customWidth="1"/>
    <col min="13828" max="13830" width="0" hidden="1" customWidth="1"/>
    <col min="13831" max="13831" width="18.42578125" bestFit="1" customWidth="1"/>
    <col min="13832" max="13832" width="14.42578125" bestFit="1" customWidth="1"/>
    <col min="13833" max="13836" width="0" hidden="1" customWidth="1"/>
    <col min="13837" max="13837" width="13.140625" bestFit="1" customWidth="1"/>
    <col min="13838" max="13838" width="11" bestFit="1" customWidth="1"/>
    <col min="13839" max="13839" width="0" hidden="1" customWidth="1"/>
    <col min="13849" max="13849" width="0" hidden="1" customWidth="1"/>
    <col min="13856" max="13856" width="0" hidden="1" customWidth="1"/>
    <col min="13859" max="13859" width="0" hidden="1" customWidth="1"/>
    <col min="13861" max="13861" width="10" bestFit="1" customWidth="1"/>
    <col min="14082" max="14082" width="0" hidden="1" customWidth="1"/>
    <col min="14083" max="14083" width="21.140625" bestFit="1" customWidth="1"/>
    <col min="14084" max="14086" width="0" hidden="1" customWidth="1"/>
    <col min="14087" max="14087" width="18.42578125" bestFit="1" customWidth="1"/>
    <col min="14088" max="14088" width="14.42578125" bestFit="1" customWidth="1"/>
    <col min="14089" max="14092" width="0" hidden="1" customWidth="1"/>
    <col min="14093" max="14093" width="13.140625" bestFit="1" customWidth="1"/>
    <col min="14094" max="14094" width="11" bestFit="1" customWidth="1"/>
    <col min="14095" max="14095" width="0" hidden="1" customWidth="1"/>
    <col min="14105" max="14105" width="0" hidden="1" customWidth="1"/>
    <col min="14112" max="14112" width="0" hidden="1" customWidth="1"/>
    <col min="14115" max="14115" width="0" hidden="1" customWidth="1"/>
    <col min="14117" max="14117" width="10" bestFit="1" customWidth="1"/>
    <col min="14338" max="14338" width="0" hidden="1" customWidth="1"/>
    <col min="14339" max="14339" width="21.140625" bestFit="1" customWidth="1"/>
    <col min="14340" max="14342" width="0" hidden="1" customWidth="1"/>
    <col min="14343" max="14343" width="18.42578125" bestFit="1" customWidth="1"/>
    <col min="14344" max="14344" width="14.42578125" bestFit="1" customWidth="1"/>
    <col min="14345" max="14348" width="0" hidden="1" customWidth="1"/>
    <col min="14349" max="14349" width="13.140625" bestFit="1" customWidth="1"/>
    <col min="14350" max="14350" width="11" bestFit="1" customWidth="1"/>
    <col min="14351" max="14351" width="0" hidden="1" customWidth="1"/>
    <col min="14361" max="14361" width="0" hidden="1" customWidth="1"/>
    <col min="14368" max="14368" width="0" hidden="1" customWidth="1"/>
    <col min="14371" max="14371" width="0" hidden="1" customWidth="1"/>
    <col min="14373" max="14373" width="10" bestFit="1" customWidth="1"/>
    <col min="14594" max="14594" width="0" hidden="1" customWidth="1"/>
    <col min="14595" max="14595" width="21.140625" bestFit="1" customWidth="1"/>
    <col min="14596" max="14598" width="0" hidden="1" customWidth="1"/>
    <col min="14599" max="14599" width="18.42578125" bestFit="1" customWidth="1"/>
    <col min="14600" max="14600" width="14.42578125" bestFit="1" customWidth="1"/>
    <col min="14601" max="14604" width="0" hidden="1" customWidth="1"/>
    <col min="14605" max="14605" width="13.140625" bestFit="1" customWidth="1"/>
    <col min="14606" max="14606" width="11" bestFit="1" customWidth="1"/>
    <col min="14607" max="14607" width="0" hidden="1" customWidth="1"/>
    <col min="14617" max="14617" width="0" hidden="1" customWidth="1"/>
    <col min="14624" max="14624" width="0" hidden="1" customWidth="1"/>
    <col min="14627" max="14627" width="0" hidden="1" customWidth="1"/>
    <col min="14629" max="14629" width="10" bestFit="1" customWidth="1"/>
    <col min="14850" max="14850" width="0" hidden="1" customWidth="1"/>
    <col min="14851" max="14851" width="21.140625" bestFit="1" customWidth="1"/>
    <col min="14852" max="14854" width="0" hidden="1" customWidth="1"/>
    <col min="14855" max="14855" width="18.42578125" bestFit="1" customWidth="1"/>
    <col min="14856" max="14856" width="14.42578125" bestFit="1" customWidth="1"/>
    <col min="14857" max="14860" width="0" hidden="1" customWidth="1"/>
    <col min="14861" max="14861" width="13.140625" bestFit="1" customWidth="1"/>
    <col min="14862" max="14862" width="11" bestFit="1" customWidth="1"/>
    <col min="14863" max="14863" width="0" hidden="1" customWidth="1"/>
    <col min="14873" max="14873" width="0" hidden="1" customWidth="1"/>
    <col min="14880" max="14880" width="0" hidden="1" customWidth="1"/>
    <col min="14883" max="14883" width="0" hidden="1" customWidth="1"/>
    <col min="14885" max="14885" width="10" bestFit="1" customWidth="1"/>
    <col min="15106" max="15106" width="0" hidden="1" customWidth="1"/>
    <col min="15107" max="15107" width="21.140625" bestFit="1" customWidth="1"/>
    <col min="15108" max="15110" width="0" hidden="1" customWidth="1"/>
    <col min="15111" max="15111" width="18.42578125" bestFit="1" customWidth="1"/>
    <col min="15112" max="15112" width="14.42578125" bestFit="1" customWidth="1"/>
    <col min="15113" max="15116" width="0" hidden="1" customWidth="1"/>
    <col min="15117" max="15117" width="13.140625" bestFit="1" customWidth="1"/>
    <col min="15118" max="15118" width="11" bestFit="1" customWidth="1"/>
    <col min="15119" max="15119" width="0" hidden="1" customWidth="1"/>
    <col min="15129" max="15129" width="0" hidden="1" customWidth="1"/>
    <col min="15136" max="15136" width="0" hidden="1" customWidth="1"/>
    <col min="15139" max="15139" width="0" hidden="1" customWidth="1"/>
    <col min="15141" max="15141" width="10" bestFit="1" customWidth="1"/>
    <col min="15362" max="15362" width="0" hidden="1" customWidth="1"/>
    <col min="15363" max="15363" width="21.140625" bestFit="1" customWidth="1"/>
    <col min="15364" max="15366" width="0" hidden="1" customWidth="1"/>
    <col min="15367" max="15367" width="18.42578125" bestFit="1" customWidth="1"/>
    <col min="15368" max="15368" width="14.42578125" bestFit="1" customWidth="1"/>
    <col min="15369" max="15372" width="0" hidden="1" customWidth="1"/>
    <col min="15373" max="15373" width="13.140625" bestFit="1" customWidth="1"/>
    <col min="15374" max="15374" width="11" bestFit="1" customWidth="1"/>
    <col min="15375" max="15375" width="0" hidden="1" customWidth="1"/>
    <col min="15385" max="15385" width="0" hidden="1" customWidth="1"/>
    <col min="15392" max="15392" width="0" hidden="1" customWidth="1"/>
    <col min="15395" max="15395" width="0" hidden="1" customWidth="1"/>
    <col min="15397" max="15397" width="10" bestFit="1" customWidth="1"/>
    <col min="15618" max="15618" width="0" hidden="1" customWidth="1"/>
    <col min="15619" max="15619" width="21.140625" bestFit="1" customWidth="1"/>
    <col min="15620" max="15622" width="0" hidden="1" customWidth="1"/>
    <col min="15623" max="15623" width="18.42578125" bestFit="1" customWidth="1"/>
    <col min="15624" max="15624" width="14.42578125" bestFit="1" customWidth="1"/>
    <col min="15625" max="15628" width="0" hidden="1" customWidth="1"/>
    <col min="15629" max="15629" width="13.140625" bestFit="1" customWidth="1"/>
    <col min="15630" max="15630" width="11" bestFit="1" customWidth="1"/>
    <col min="15631" max="15631" width="0" hidden="1" customWidth="1"/>
    <col min="15641" max="15641" width="0" hidden="1" customWidth="1"/>
    <col min="15648" max="15648" width="0" hidden="1" customWidth="1"/>
    <col min="15651" max="15651" width="0" hidden="1" customWidth="1"/>
    <col min="15653" max="15653" width="10" bestFit="1" customWidth="1"/>
    <col min="15874" max="15874" width="0" hidden="1" customWidth="1"/>
    <col min="15875" max="15875" width="21.140625" bestFit="1" customWidth="1"/>
    <col min="15876" max="15878" width="0" hidden="1" customWidth="1"/>
    <col min="15879" max="15879" width="18.42578125" bestFit="1" customWidth="1"/>
    <col min="15880" max="15880" width="14.42578125" bestFit="1" customWidth="1"/>
    <col min="15881" max="15884" width="0" hidden="1" customWidth="1"/>
    <col min="15885" max="15885" width="13.140625" bestFit="1" customWidth="1"/>
    <col min="15886" max="15886" width="11" bestFit="1" customWidth="1"/>
    <col min="15887" max="15887" width="0" hidden="1" customWidth="1"/>
    <col min="15897" max="15897" width="0" hidden="1" customWidth="1"/>
    <col min="15904" max="15904" width="0" hidden="1" customWidth="1"/>
    <col min="15907" max="15907" width="0" hidden="1" customWidth="1"/>
    <col min="15909" max="15909" width="10" bestFit="1" customWidth="1"/>
    <col min="16130" max="16130" width="0" hidden="1" customWidth="1"/>
    <col min="16131" max="16131" width="21.140625" bestFit="1" customWidth="1"/>
    <col min="16132" max="16134" width="0" hidden="1" customWidth="1"/>
    <col min="16135" max="16135" width="18.42578125" bestFit="1" customWidth="1"/>
    <col min="16136" max="16136" width="14.42578125" bestFit="1" customWidth="1"/>
    <col min="16137" max="16140" width="0" hidden="1" customWidth="1"/>
    <col min="16141" max="16141" width="13.140625" bestFit="1" customWidth="1"/>
    <col min="16142" max="16142" width="11" bestFit="1" customWidth="1"/>
    <col min="16143" max="16143" width="0" hidden="1" customWidth="1"/>
    <col min="16153" max="16153" width="0" hidden="1" customWidth="1"/>
    <col min="16160" max="16160" width="0" hidden="1" customWidth="1"/>
    <col min="16163" max="16163" width="0" hidden="1" customWidth="1"/>
    <col min="16165" max="16165" width="10" bestFit="1" customWidth="1"/>
  </cols>
  <sheetData>
    <row r="1" spans="1:37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</row>
    <row r="2" spans="1:37">
      <c r="A2" s="36" t="s">
        <v>84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</row>
    <row r="3" spans="1:37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</row>
    <row r="4" spans="1:37">
      <c r="A4" s="2" t="s">
        <v>1</v>
      </c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 t="s">
        <v>2</v>
      </c>
      <c r="S4" s="2"/>
      <c r="T4" s="2"/>
      <c r="U4" s="2"/>
      <c r="V4" s="2"/>
      <c r="W4" s="3"/>
      <c r="X4" s="3"/>
      <c r="Y4" s="3"/>
      <c r="Z4" s="3"/>
      <c r="AA4" s="3"/>
      <c r="AB4" s="3"/>
      <c r="AC4" s="2"/>
      <c r="AD4" s="37" t="s">
        <v>3</v>
      </c>
      <c r="AE4" s="37"/>
      <c r="AF4" s="2"/>
      <c r="AG4" s="2"/>
      <c r="AH4" s="2"/>
    </row>
    <row r="5" spans="1:37">
      <c r="A5" s="38" t="s">
        <v>4</v>
      </c>
      <c r="B5" s="38"/>
      <c r="C5" s="38"/>
      <c r="D5" s="38"/>
      <c r="E5" s="38"/>
      <c r="F5" s="38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 t="s">
        <v>5</v>
      </c>
      <c r="S5" s="2"/>
      <c r="T5" s="2"/>
      <c r="U5" s="2"/>
      <c r="V5" s="2"/>
      <c r="W5" s="3"/>
      <c r="X5" s="3"/>
      <c r="Y5" s="3"/>
      <c r="Z5" s="3"/>
      <c r="AA5" s="3"/>
      <c r="AB5" s="3"/>
      <c r="AC5" s="2"/>
      <c r="AD5" s="37"/>
      <c r="AE5" s="37"/>
      <c r="AF5" s="2"/>
      <c r="AG5" s="2"/>
      <c r="AH5" s="2"/>
    </row>
    <row r="6" spans="1:37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</row>
    <row r="8" spans="1:37" ht="42.75">
      <c r="A8" s="5" t="s">
        <v>6</v>
      </c>
      <c r="B8" s="5" t="s">
        <v>7</v>
      </c>
      <c r="C8" s="5" t="s">
        <v>8</v>
      </c>
      <c r="D8" s="5" t="s">
        <v>9</v>
      </c>
      <c r="E8" s="5" t="s">
        <v>10</v>
      </c>
      <c r="F8" s="5" t="s">
        <v>11</v>
      </c>
      <c r="G8" s="6" t="s">
        <v>12</v>
      </c>
      <c r="H8" s="6" t="s">
        <v>13</v>
      </c>
      <c r="I8" s="5" t="s">
        <v>14</v>
      </c>
      <c r="J8" s="5" t="s">
        <v>15</v>
      </c>
      <c r="K8" s="5" t="s">
        <v>16</v>
      </c>
      <c r="L8" s="5" t="s">
        <v>17</v>
      </c>
      <c r="M8" s="7" t="s">
        <v>18</v>
      </c>
      <c r="N8" s="8" t="s">
        <v>19</v>
      </c>
      <c r="O8" s="5" t="s">
        <v>20</v>
      </c>
      <c r="P8" s="5" t="s">
        <v>21</v>
      </c>
      <c r="Q8" s="9" t="s">
        <v>22</v>
      </c>
      <c r="R8" s="9" t="s">
        <v>23</v>
      </c>
      <c r="S8" s="9" t="s">
        <v>24</v>
      </c>
      <c r="T8" s="9" t="s">
        <v>25</v>
      </c>
      <c r="U8" s="9" t="s">
        <v>26</v>
      </c>
      <c r="V8" s="9" t="s">
        <v>27</v>
      </c>
      <c r="W8" s="9" t="s">
        <v>28</v>
      </c>
      <c r="X8" s="9" t="s">
        <v>29</v>
      </c>
      <c r="Y8" s="9" t="s">
        <v>30</v>
      </c>
      <c r="Z8" s="9" t="s">
        <v>24</v>
      </c>
      <c r="AA8" s="9" t="s">
        <v>25</v>
      </c>
      <c r="AB8" s="9" t="s">
        <v>26</v>
      </c>
      <c r="AC8" s="9" t="s">
        <v>27</v>
      </c>
      <c r="AD8" s="9" t="s">
        <v>28</v>
      </c>
      <c r="AE8" s="9" t="s">
        <v>29</v>
      </c>
      <c r="AF8" s="9" t="s">
        <v>30</v>
      </c>
      <c r="AG8" s="9" t="s">
        <v>31</v>
      </c>
      <c r="AH8" s="9" t="s">
        <v>32</v>
      </c>
      <c r="AI8" s="9" t="s">
        <v>30</v>
      </c>
      <c r="AJ8" s="9" t="s">
        <v>33</v>
      </c>
      <c r="AK8" s="10" t="s">
        <v>34</v>
      </c>
    </row>
    <row r="9" spans="1:37" s="12" customFormat="1" ht="50.1" customHeight="1">
      <c r="A9" s="11">
        <v>1</v>
      </c>
      <c r="C9" s="13" t="s">
        <v>43</v>
      </c>
      <c r="D9" s="11"/>
      <c r="E9" s="11"/>
      <c r="F9" s="11"/>
      <c r="G9" s="14" t="s">
        <v>44</v>
      </c>
      <c r="H9" s="15" t="s">
        <v>37</v>
      </c>
      <c r="I9" s="11"/>
      <c r="J9" s="11"/>
      <c r="K9" s="11"/>
      <c r="L9" s="11"/>
      <c r="M9" s="16">
        <v>100979950003</v>
      </c>
      <c r="N9" s="17">
        <v>2014671817</v>
      </c>
      <c r="O9" s="18" t="s">
        <v>38</v>
      </c>
      <c r="P9" s="10" t="s">
        <v>102</v>
      </c>
      <c r="Q9" s="19">
        <v>27</v>
      </c>
      <c r="R9" s="20">
        <v>27</v>
      </c>
      <c r="S9" s="21">
        <v>16468</v>
      </c>
      <c r="T9" s="21"/>
      <c r="U9" s="21"/>
      <c r="V9" s="21">
        <v>0</v>
      </c>
      <c r="W9" s="21">
        <v>0</v>
      </c>
      <c r="X9" s="21">
        <f t="shared" ref="X9:X31" si="0">SUM(S9:W9)</f>
        <v>16468</v>
      </c>
      <c r="Y9" s="21"/>
      <c r="Z9" s="19">
        <f t="shared" ref="Z9:Z31" si="1">ROUND((S9/Q9*R9),0)</f>
        <v>16468</v>
      </c>
      <c r="AA9" s="19">
        <f t="shared" ref="AA9:AA31" si="2">ROUND((T9/Q9*R9),0)</f>
        <v>0</v>
      </c>
      <c r="AB9" s="19">
        <f t="shared" ref="AB9:AB31" si="3">ROUND((U9/Q9*R9),0)</f>
        <v>0</v>
      </c>
      <c r="AC9" s="19">
        <f t="shared" ref="AC9:AC31" si="4">ROUND((V9/Q9*R9),0)</f>
        <v>0</v>
      </c>
      <c r="AD9" s="19">
        <f t="shared" ref="AD9:AD31" si="5">ROUND((W9/Q9*R9),0)</f>
        <v>0</v>
      </c>
      <c r="AE9" s="22">
        <f t="shared" ref="AE9:AE31" si="6">SUM(Z9:AD9)</f>
        <v>16468</v>
      </c>
      <c r="AF9" s="19"/>
      <c r="AG9" s="19">
        <f t="shared" ref="AG9:AG32" si="7">ROUND((AE9*1.75/100),0)</f>
        <v>288</v>
      </c>
      <c r="AH9" s="19">
        <f t="shared" ref="AH9:AH31" si="8">ROUND((Z9*12/100),0)</f>
        <v>1976</v>
      </c>
      <c r="AI9" s="19"/>
      <c r="AJ9" s="19">
        <f t="shared" ref="AJ9:AJ32" si="9">AE9-AG9-AH9</f>
        <v>14204</v>
      </c>
      <c r="AK9" s="11" t="s">
        <v>39</v>
      </c>
    </row>
    <row r="10" spans="1:37" s="12" customFormat="1" ht="50.1" customHeight="1">
      <c r="A10" s="11">
        <f t="shared" ref="A10:A31" si="10">+A9+1</f>
        <v>2</v>
      </c>
      <c r="C10" s="13" t="s">
        <v>67</v>
      </c>
      <c r="D10" s="11"/>
      <c r="E10" s="11"/>
      <c r="F10" s="11"/>
      <c r="G10" s="14" t="s">
        <v>68</v>
      </c>
      <c r="H10" s="15" t="s">
        <v>69</v>
      </c>
      <c r="I10" s="11"/>
      <c r="J10" s="11"/>
      <c r="K10" s="11"/>
      <c r="L10" s="11"/>
      <c r="M10" s="16">
        <v>100979947914</v>
      </c>
      <c r="N10" s="17">
        <v>2016403238</v>
      </c>
      <c r="O10" s="18" t="s">
        <v>38</v>
      </c>
      <c r="P10" s="10" t="s">
        <v>102</v>
      </c>
      <c r="Q10" s="19">
        <v>27</v>
      </c>
      <c r="R10" s="20">
        <v>27</v>
      </c>
      <c r="S10" s="21">
        <v>16468</v>
      </c>
      <c r="T10" s="21"/>
      <c r="U10" s="21"/>
      <c r="V10" s="21">
        <v>0</v>
      </c>
      <c r="W10" s="21">
        <v>0</v>
      </c>
      <c r="X10" s="21">
        <f t="shared" si="0"/>
        <v>16468</v>
      </c>
      <c r="Y10" s="21"/>
      <c r="Z10" s="19">
        <f t="shared" si="1"/>
        <v>16468</v>
      </c>
      <c r="AA10" s="19">
        <f t="shared" si="2"/>
        <v>0</v>
      </c>
      <c r="AB10" s="19">
        <f t="shared" si="3"/>
        <v>0</v>
      </c>
      <c r="AC10" s="19">
        <f t="shared" si="4"/>
        <v>0</v>
      </c>
      <c r="AD10" s="19">
        <f t="shared" si="5"/>
        <v>0</v>
      </c>
      <c r="AE10" s="22">
        <f t="shared" si="6"/>
        <v>16468</v>
      </c>
      <c r="AF10" s="19"/>
      <c r="AG10" s="19">
        <f t="shared" si="7"/>
        <v>288</v>
      </c>
      <c r="AH10" s="19">
        <f t="shared" si="8"/>
        <v>1976</v>
      </c>
      <c r="AI10" s="19"/>
      <c r="AJ10" s="19">
        <f t="shared" si="9"/>
        <v>14204</v>
      </c>
      <c r="AK10" s="11" t="s">
        <v>39</v>
      </c>
    </row>
    <row r="11" spans="1:37" s="12" customFormat="1" ht="50.1" customHeight="1">
      <c r="A11" s="11">
        <f t="shared" si="10"/>
        <v>3</v>
      </c>
      <c r="C11" s="23" t="s">
        <v>53</v>
      </c>
      <c r="D11" s="11"/>
      <c r="E11" s="11"/>
      <c r="F11" s="11"/>
      <c r="G11" s="24" t="s">
        <v>54</v>
      </c>
      <c r="H11" s="25" t="s">
        <v>37</v>
      </c>
      <c r="I11" s="11"/>
      <c r="J11" s="11"/>
      <c r="K11" s="11"/>
      <c r="L11" s="11"/>
      <c r="M11" s="16">
        <v>100965265797</v>
      </c>
      <c r="N11" s="26">
        <v>2016403299</v>
      </c>
      <c r="O11" s="18" t="s">
        <v>38</v>
      </c>
      <c r="P11" s="10" t="s">
        <v>103</v>
      </c>
      <c r="Q11" s="19">
        <v>27</v>
      </c>
      <c r="R11" s="20">
        <v>27</v>
      </c>
      <c r="S11" s="21">
        <v>14958</v>
      </c>
      <c r="T11" s="21"/>
      <c r="U11" s="21"/>
      <c r="V11" s="21">
        <v>0</v>
      </c>
      <c r="W11" s="21">
        <v>0</v>
      </c>
      <c r="X11" s="21">
        <f t="shared" si="0"/>
        <v>14958</v>
      </c>
      <c r="Y11" s="21"/>
      <c r="Z11" s="19">
        <f t="shared" si="1"/>
        <v>14958</v>
      </c>
      <c r="AA11" s="19">
        <f t="shared" si="2"/>
        <v>0</v>
      </c>
      <c r="AB11" s="19">
        <f t="shared" si="3"/>
        <v>0</v>
      </c>
      <c r="AC11" s="19">
        <f t="shared" si="4"/>
        <v>0</v>
      </c>
      <c r="AD11" s="19">
        <f t="shared" si="5"/>
        <v>0</v>
      </c>
      <c r="AE11" s="22">
        <f t="shared" si="6"/>
        <v>14958</v>
      </c>
      <c r="AF11" s="19"/>
      <c r="AG11" s="19">
        <f t="shared" si="7"/>
        <v>262</v>
      </c>
      <c r="AH11" s="19">
        <f t="shared" si="8"/>
        <v>1795</v>
      </c>
      <c r="AI11" s="19"/>
      <c r="AJ11" s="19">
        <f t="shared" si="9"/>
        <v>12901</v>
      </c>
      <c r="AK11" s="11" t="s">
        <v>39</v>
      </c>
    </row>
    <row r="12" spans="1:37" s="12" customFormat="1" ht="50.1" customHeight="1">
      <c r="A12" s="11">
        <f t="shared" si="10"/>
        <v>4</v>
      </c>
      <c r="C12" s="13" t="s">
        <v>47</v>
      </c>
      <c r="D12" s="11"/>
      <c r="E12" s="11"/>
      <c r="F12" s="11"/>
      <c r="G12" s="14" t="s">
        <v>48</v>
      </c>
      <c r="H12" s="15" t="s">
        <v>37</v>
      </c>
      <c r="I12" s="11"/>
      <c r="J12" s="11"/>
      <c r="K12" s="11"/>
      <c r="L12" s="11"/>
      <c r="M12" s="16">
        <v>100965230659</v>
      </c>
      <c r="N12" s="17">
        <v>1013031736</v>
      </c>
      <c r="O12" s="18" t="s">
        <v>38</v>
      </c>
      <c r="P12" s="10" t="s">
        <v>103</v>
      </c>
      <c r="Q12" s="19">
        <v>27</v>
      </c>
      <c r="R12" s="20">
        <v>27</v>
      </c>
      <c r="S12" s="21">
        <v>14958</v>
      </c>
      <c r="T12" s="21"/>
      <c r="U12" s="21"/>
      <c r="V12" s="21">
        <v>0</v>
      </c>
      <c r="W12" s="21">
        <v>0</v>
      </c>
      <c r="X12" s="21">
        <f t="shared" si="0"/>
        <v>14958</v>
      </c>
      <c r="Y12" s="21"/>
      <c r="Z12" s="19">
        <f t="shared" si="1"/>
        <v>14958</v>
      </c>
      <c r="AA12" s="19">
        <f t="shared" si="2"/>
        <v>0</v>
      </c>
      <c r="AB12" s="19">
        <f t="shared" si="3"/>
        <v>0</v>
      </c>
      <c r="AC12" s="19">
        <f t="shared" si="4"/>
        <v>0</v>
      </c>
      <c r="AD12" s="19">
        <f t="shared" si="5"/>
        <v>0</v>
      </c>
      <c r="AE12" s="22">
        <f t="shared" si="6"/>
        <v>14958</v>
      </c>
      <c r="AF12" s="19"/>
      <c r="AG12" s="19">
        <f t="shared" si="7"/>
        <v>262</v>
      </c>
      <c r="AH12" s="19">
        <f t="shared" si="8"/>
        <v>1795</v>
      </c>
      <c r="AI12" s="19"/>
      <c r="AJ12" s="19">
        <f t="shared" si="9"/>
        <v>12901</v>
      </c>
      <c r="AK12" s="11" t="s">
        <v>39</v>
      </c>
    </row>
    <row r="13" spans="1:37" s="12" customFormat="1" ht="50.1" customHeight="1">
      <c r="A13" s="11">
        <f t="shared" si="10"/>
        <v>5</v>
      </c>
      <c r="C13" s="13" t="s">
        <v>61</v>
      </c>
      <c r="D13" s="11"/>
      <c r="E13" s="11"/>
      <c r="F13" s="11"/>
      <c r="G13" s="14" t="s">
        <v>62</v>
      </c>
      <c r="H13" s="15" t="s">
        <v>37</v>
      </c>
      <c r="I13" s="11"/>
      <c r="J13" s="11"/>
      <c r="K13" s="11"/>
      <c r="L13" s="11"/>
      <c r="M13" s="16">
        <v>100979950042</v>
      </c>
      <c r="N13" s="17">
        <v>2016403244</v>
      </c>
      <c r="O13" s="18" t="s">
        <v>38</v>
      </c>
      <c r="P13" s="10" t="s">
        <v>103</v>
      </c>
      <c r="Q13" s="19">
        <v>27</v>
      </c>
      <c r="R13" s="20">
        <v>24</v>
      </c>
      <c r="S13" s="21">
        <v>14958</v>
      </c>
      <c r="T13" s="21"/>
      <c r="U13" s="21"/>
      <c r="V13" s="21">
        <v>0</v>
      </c>
      <c r="W13" s="21">
        <v>0</v>
      </c>
      <c r="X13" s="21">
        <f t="shared" si="0"/>
        <v>14958</v>
      </c>
      <c r="Y13" s="21"/>
      <c r="Z13" s="19">
        <f t="shared" si="1"/>
        <v>13296</v>
      </c>
      <c r="AA13" s="19">
        <f t="shared" si="2"/>
        <v>0</v>
      </c>
      <c r="AB13" s="19">
        <f t="shared" si="3"/>
        <v>0</v>
      </c>
      <c r="AC13" s="19">
        <f t="shared" si="4"/>
        <v>0</v>
      </c>
      <c r="AD13" s="19">
        <f t="shared" si="5"/>
        <v>0</v>
      </c>
      <c r="AE13" s="22">
        <f t="shared" si="6"/>
        <v>13296</v>
      </c>
      <c r="AF13" s="19"/>
      <c r="AG13" s="19">
        <f t="shared" si="7"/>
        <v>233</v>
      </c>
      <c r="AH13" s="19">
        <f t="shared" si="8"/>
        <v>1596</v>
      </c>
      <c r="AI13" s="19"/>
      <c r="AJ13" s="19">
        <f t="shared" si="9"/>
        <v>11467</v>
      </c>
      <c r="AK13" s="11" t="s">
        <v>39</v>
      </c>
    </row>
    <row r="14" spans="1:37" s="12" customFormat="1" ht="50.1" customHeight="1">
      <c r="A14" s="11">
        <f t="shared" si="10"/>
        <v>6</v>
      </c>
      <c r="C14" s="13" t="s">
        <v>85</v>
      </c>
      <c r="D14" s="11"/>
      <c r="E14" s="11"/>
      <c r="F14" s="11"/>
      <c r="G14" s="14" t="s">
        <v>72</v>
      </c>
      <c r="H14" s="15" t="s">
        <v>37</v>
      </c>
      <c r="I14" s="11"/>
      <c r="J14" s="11"/>
      <c r="K14" s="11"/>
      <c r="L14" s="11"/>
      <c r="M14" s="16">
        <v>100979947905</v>
      </c>
      <c r="N14" s="17">
        <v>2015481876</v>
      </c>
      <c r="O14" s="18" t="s">
        <v>38</v>
      </c>
      <c r="P14" s="10" t="s">
        <v>103</v>
      </c>
      <c r="Q14" s="19">
        <v>27</v>
      </c>
      <c r="R14" s="20">
        <v>25</v>
      </c>
      <c r="S14" s="21">
        <v>14958</v>
      </c>
      <c r="T14" s="21"/>
      <c r="U14" s="21"/>
      <c r="V14" s="21">
        <v>0</v>
      </c>
      <c r="W14" s="21">
        <v>0</v>
      </c>
      <c r="X14" s="21">
        <f t="shared" si="0"/>
        <v>14958</v>
      </c>
      <c r="Y14" s="21"/>
      <c r="Z14" s="19">
        <f t="shared" si="1"/>
        <v>13850</v>
      </c>
      <c r="AA14" s="19">
        <f t="shared" si="2"/>
        <v>0</v>
      </c>
      <c r="AB14" s="19">
        <f t="shared" si="3"/>
        <v>0</v>
      </c>
      <c r="AC14" s="19">
        <f t="shared" si="4"/>
        <v>0</v>
      </c>
      <c r="AD14" s="19">
        <f t="shared" si="5"/>
        <v>0</v>
      </c>
      <c r="AE14" s="22">
        <f t="shared" si="6"/>
        <v>13850</v>
      </c>
      <c r="AF14" s="19"/>
      <c r="AG14" s="19">
        <f t="shared" si="7"/>
        <v>242</v>
      </c>
      <c r="AH14" s="19">
        <f t="shared" si="8"/>
        <v>1662</v>
      </c>
      <c r="AI14" s="19"/>
      <c r="AJ14" s="19">
        <f t="shared" si="9"/>
        <v>11946</v>
      </c>
      <c r="AK14" s="11" t="s">
        <v>39</v>
      </c>
    </row>
    <row r="15" spans="1:37" s="12" customFormat="1" ht="50.1" customHeight="1">
      <c r="A15" s="11">
        <f t="shared" si="10"/>
        <v>7</v>
      </c>
      <c r="C15" s="13" t="s">
        <v>63</v>
      </c>
      <c r="D15" s="11"/>
      <c r="E15" s="11"/>
      <c r="F15" s="11"/>
      <c r="G15" s="14" t="s">
        <v>64</v>
      </c>
      <c r="H15" s="15" t="s">
        <v>37</v>
      </c>
      <c r="I15" s="11"/>
      <c r="J15" s="11"/>
      <c r="K15" s="11"/>
      <c r="L15" s="11"/>
      <c r="M15" s="16">
        <v>100979947922</v>
      </c>
      <c r="N15" s="17">
        <v>2016403009</v>
      </c>
      <c r="O15" s="18" t="s">
        <v>38</v>
      </c>
      <c r="P15" s="10" t="s">
        <v>103</v>
      </c>
      <c r="Q15" s="19">
        <v>27</v>
      </c>
      <c r="R15" s="20">
        <v>27</v>
      </c>
      <c r="S15" s="21">
        <v>14958</v>
      </c>
      <c r="T15" s="21"/>
      <c r="U15" s="21"/>
      <c r="V15" s="21">
        <v>0</v>
      </c>
      <c r="W15" s="21">
        <v>0</v>
      </c>
      <c r="X15" s="21">
        <f t="shared" si="0"/>
        <v>14958</v>
      </c>
      <c r="Y15" s="21"/>
      <c r="Z15" s="19">
        <f t="shared" si="1"/>
        <v>14958</v>
      </c>
      <c r="AA15" s="19">
        <f t="shared" si="2"/>
        <v>0</v>
      </c>
      <c r="AB15" s="19">
        <f t="shared" si="3"/>
        <v>0</v>
      </c>
      <c r="AC15" s="19">
        <f t="shared" si="4"/>
        <v>0</v>
      </c>
      <c r="AD15" s="19">
        <f t="shared" si="5"/>
        <v>0</v>
      </c>
      <c r="AE15" s="22">
        <f t="shared" si="6"/>
        <v>14958</v>
      </c>
      <c r="AF15" s="19"/>
      <c r="AG15" s="19">
        <f t="shared" si="7"/>
        <v>262</v>
      </c>
      <c r="AH15" s="19">
        <f t="shared" si="8"/>
        <v>1795</v>
      </c>
      <c r="AI15" s="19"/>
      <c r="AJ15" s="19">
        <f t="shared" si="9"/>
        <v>12901</v>
      </c>
      <c r="AK15" s="11" t="s">
        <v>39</v>
      </c>
    </row>
    <row r="16" spans="1:37" s="12" customFormat="1" ht="50.1" customHeight="1">
      <c r="A16" s="11">
        <f t="shared" si="10"/>
        <v>8</v>
      </c>
      <c r="C16" s="13" t="s">
        <v>76</v>
      </c>
      <c r="D16" s="11"/>
      <c r="E16" s="11"/>
      <c r="F16" s="11"/>
      <c r="G16" s="14" t="s">
        <v>77</v>
      </c>
      <c r="H16" s="15" t="s">
        <v>37</v>
      </c>
      <c r="I16" s="11"/>
      <c r="J16" s="11"/>
      <c r="K16" s="11"/>
      <c r="L16" s="11"/>
      <c r="M16" s="16">
        <v>100979950088</v>
      </c>
      <c r="N16" s="17">
        <v>2016403259</v>
      </c>
      <c r="O16" s="18" t="s">
        <v>38</v>
      </c>
      <c r="P16" s="10" t="s">
        <v>103</v>
      </c>
      <c r="Q16" s="19">
        <v>27</v>
      </c>
      <c r="R16" s="20">
        <v>27</v>
      </c>
      <c r="S16" s="21">
        <v>14958</v>
      </c>
      <c r="T16" s="21"/>
      <c r="U16" s="21"/>
      <c r="V16" s="21">
        <v>0</v>
      </c>
      <c r="W16" s="21">
        <v>0</v>
      </c>
      <c r="X16" s="21">
        <f t="shared" si="0"/>
        <v>14958</v>
      </c>
      <c r="Y16" s="21"/>
      <c r="Z16" s="19">
        <f t="shared" si="1"/>
        <v>14958</v>
      </c>
      <c r="AA16" s="19">
        <f t="shared" si="2"/>
        <v>0</v>
      </c>
      <c r="AB16" s="19">
        <f t="shared" si="3"/>
        <v>0</v>
      </c>
      <c r="AC16" s="19">
        <f t="shared" si="4"/>
        <v>0</v>
      </c>
      <c r="AD16" s="19">
        <f t="shared" si="5"/>
        <v>0</v>
      </c>
      <c r="AE16" s="22">
        <f t="shared" si="6"/>
        <v>14958</v>
      </c>
      <c r="AF16" s="19"/>
      <c r="AG16" s="19">
        <f t="shared" si="7"/>
        <v>262</v>
      </c>
      <c r="AH16" s="19">
        <f t="shared" si="8"/>
        <v>1795</v>
      </c>
      <c r="AI16" s="19"/>
      <c r="AJ16" s="19">
        <f t="shared" si="9"/>
        <v>12901</v>
      </c>
      <c r="AK16" s="11" t="s">
        <v>39</v>
      </c>
    </row>
    <row r="17" spans="1:37" s="12" customFormat="1" ht="50.1" customHeight="1">
      <c r="A17" s="11">
        <f t="shared" si="10"/>
        <v>9</v>
      </c>
      <c r="C17" s="13" t="s">
        <v>58</v>
      </c>
      <c r="D17" s="11"/>
      <c r="E17" s="11"/>
      <c r="F17" s="11"/>
      <c r="G17" s="14" t="s">
        <v>59</v>
      </c>
      <c r="H17" s="15" t="s">
        <v>60</v>
      </c>
      <c r="I17" s="11"/>
      <c r="J17" s="11"/>
      <c r="K17" s="11"/>
      <c r="L17" s="11"/>
      <c r="M17" s="16">
        <v>100979950061</v>
      </c>
      <c r="N17" s="17">
        <v>1013590459</v>
      </c>
      <c r="O17" s="18" t="s">
        <v>38</v>
      </c>
      <c r="P17" s="10" t="s">
        <v>103</v>
      </c>
      <c r="Q17" s="19">
        <v>27</v>
      </c>
      <c r="R17" s="20">
        <v>27</v>
      </c>
      <c r="S17" s="21">
        <v>14958</v>
      </c>
      <c r="T17" s="21"/>
      <c r="U17" s="21"/>
      <c r="V17" s="21">
        <v>0</v>
      </c>
      <c r="W17" s="21">
        <v>0</v>
      </c>
      <c r="X17" s="21">
        <f t="shared" si="0"/>
        <v>14958</v>
      </c>
      <c r="Y17" s="21"/>
      <c r="Z17" s="19">
        <f t="shared" si="1"/>
        <v>14958</v>
      </c>
      <c r="AA17" s="19">
        <f t="shared" si="2"/>
        <v>0</v>
      </c>
      <c r="AB17" s="19">
        <f t="shared" si="3"/>
        <v>0</v>
      </c>
      <c r="AC17" s="19">
        <f t="shared" si="4"/>
        <v>0</v>
      </c>
      <c r="AD17" s="19">
        <f t="shared" si="5"/>
        <v>0</v>
      </c>
      <c r="AE17" s="22">
        <f t="shared" si="6"/>
        <v>14958</v>
      </c>
      <c r="AF17" s="19"/>
      <c r="AG17" s="19">
        <f t="shared" si="7"/>
        <v>262</v>
      </c>
      <c r="AH17" s="19">
        <f t="shared" si="8"/>
        <v>1795</v>
      </c>
      <c r="AI17" s="19"/>
      <c r="AJ17" s="19">
        <f t="shared" si="9"/>
        <v>12901</v>
      </c>
      <c r="AK17" s="11" t="s">
        <v>39</v>
      </c>
    </row>
    <row r="18" spans="1:37" s="12" customFormat="1" ht="50.1" customHeight="1">
      <c r="A18" s="11">
        <f t="shared" si="10"/>
        <v>10</v>
      </c>
      <c r="C18" s="13" t="s">
        <v>35</v>
      </c>
      <c r="D18" s="11"/>
      <c r="E18" s="11"/>
      <c r="F18" s="11"/>
      <c r="G18" s="14" t="s">
        <v>36</v>
      </c>
      <c r="H18" s="15" t="s">
        <v>37</v>
      </c>
      <c r="I18" s="11"/>
      <c r="J18" s="11"/>
      <c r="K18" s="11"/>
      <c r="L18" s="11"/>
      <c r="M18" s="16">
        <v>100979949995</v>
      </c>
      <c r="N18" s="17">
        <v>2015376514</v>
      </c>
      <c r="O18" s="18" t="s">
        <v>38</v>
      </c>
      <c r="P18" s="10" t="s">
        <v>103</v>
      </c>
      <c r="Q18" s="19">
        <v>27</v>
      </c>
      <c r="R18" s="20">
        <v>22</v>
      </c>
      <c r="S18" s="21">
        <v>14958</v>
      </c>
      <c r="T18" s="21"/>
      <c r="U18" s="21"/>
      <c r="V18" s="21">
        <v>0</v>
      </c>
      <c r="W18" s="21">
        <v>0</v>
      </c>
      <c r="X18" s="21">
        <f t="shared" si="0"/>
        <v>14958</v>
      </c>
      <c r="Y18" s="21"/>
      <c r="Z18" s="19">
        <f t="shared" si="1"/>
        <v>12188</v>
      </c>
      <c r="AA18" s="19">
        <f t="shared" si="2"/>
        <v>0</v>
      </c>
      <c r="AB18" s="19">
        <f t="shared" si="3"/>
        <v>0</v>
      </c>
      <c r="AC18" s="19">
        <f t="shared" si="4"/>
        <v>0</v>
      </c>
      <c r="AD18" s="19">
        <f t="shared" si="5"/>
        <v>0</v>
      </c>
      <c r="AE18" s="22">
        <f t="shared" si="6"/>
        <v>12188</v>
      </c>
      <c r="AF18" s="19"/>
      <c r="AG18" s="19">
        <f t="shared" si="7"/>
        <v>213</v>
      </c>
      <c r="AH18" s="19">
        <f t="shared" si="8"/>
        <v>1463</v>
      </c>
      <c r="AI18" s="19"/>
      <c r="AJ18" s="19">
        <f t="shared" si="9"/>
        <v>10512</v>
      </c>
      <c r="AK18" s="11" t="s">
        <v>39</v>
      </c>
    </row>
    <row r="19" spans="1:37" s="12" customFormat="1" ht="50.1" customHeight="1">
      <c r="A19" s="11">
        <f t="shared" si="10"/>
        <v>11</v>
      </c>
      <c r="C19" s="13" t="s">
        <v>49</v>
      </c>
      <c r="D19" s="11"/>
      <c r="E19" s="11"/>
      <c r="F19" s="11"/>
      <c r="G19" s="14" t="s">
        <v>50</v>
      </c>
      <c r="H19" s="15" t="s">
        <v>37</v>
      </c>
      <c r="I19" s="11"/>
      <c r="J19" s="11"/>
      <c r="K19" s="11"/>
      <c r="L19" s="11"/>
      <c r="M19" s="16">
        <v>100979947967</v>
      </c>
      <c r="N19" s="17">
        <v>2016403321</v>
      </c>
      <c r="O19" s="18" t="s">
        <v>38</v>
      </c>
      <c r="P19" s="10" t="s">
        <v>103</v>
      </c>
      <c r="Q19" s="19">
        <v>27</v>
      </c>
      <c r="R19" s="20">
        <v>27</v>
      </c>
      <c r="S19" s="21">
        <v>14958</v>
      </c>
      <c r="T19" s="21"/>
      <c r="U19" s="21"/>
      <c r="V19" s="21">
        <v>0</v>
      </c>
      <c r="W19" s="21">
        <v>0</v>
      </c>
      <c r="X19" s="21">
        <f t="shared" si="0"/>
        <v>14958</v>
      </c>
      <c r="Y19" s="21"/>
      <c r="Z19" s="19">
        <f t="shared" si="1"/>
        <v>14958</v>
      </c>
      <c r="AA19" s="19">
        <f t="shared" si="2"/>
        <v>0</v>
      </c>
      <c r="AB19" s="19">
        <f t="shared" si="3"/>
        <v>0</v>
      </c>
      <c r="AC19" s="19">
        <f t="shared" si="4"/>
        <v>0</v>
      </c>
      <c r="AD19" s="19">
        <f t="shared" si="5"/>
        <v>0</v>
      </c>
      <c r="AE19" s="22">
        <f t="shared" si="6"/>
        <v>14958</v>
      </c>
      <c r="AF19" s="19"/>
      <c r="AG19" s="19">
        <f t="shared" si="7"/>
        <v>262</v>
      </c>
      <c r="AH19" s="19">
        <f t="shared" si="8"/>
        <v>1795</v>
      </c>
      <c r="AI19" s="19"/>
      <c r="AJ19" s="19">
        <f t="shared" si="9"/>
        <v>12901</v>
      </c>
      <c r="AK19" s="11" t="s">
        <v>39</v>
      </c>
    </row>
    <row r="20" spans="1:37" s="12" customFormat="1" ht="50.1" customHeight="1">
      <c r="A20" s="11">
        <f t="shared" si="10"/>
        <v>12</v>
      </c>
      <c r="C20" s="13" t="s">
        <v>45</v>
      </c>
      <c r="D20" s="11"/>
      <c r="E20" s="11"/>
      <c r="F20" s="11"/>
      <c r="G20" s="14" t="s">
        <v>46</v>
      </c>
      <c r="H20" s="15" t="s">
        <v>37</v>
      </c>
      <c r="I20" s="11"/>
      <c r="J20" s="11"/>
      <c r="K20" s="11"/>
      <c r="L20" s="11"/>
      <c r="M20" s="16">
        <v>100979947933</v>
      </c>
      <c r="N20" s="17">
        <v>2016403065</v>
      </c>
      <c r="O20" s="18" t="s">
        <v>38</v>
      </c>
      <c r="P20" s="10" t="s">
        <v>103</v>
      </c>
      <c r="Q20" s="19">
        <v>27</v>
      </c>
      <c r="R20" s="20">
        <v>27</v>
      </c>
      <c r="S20" s="21">
        <v>14958</v>
      </c>
      <c r="T20" s="21"/>
      <c r="U20" s="21"/>
      <c r="V20" s="21">
        <v>0</v>
      </c>
      <c r="W20" s="21">
        <v>0</v>
      </c>
      <c r="X20" s="21">
        <f t="shared" si="0"/>
        <v>14958</v>
      </c>
      <c r="Y20" s="21"/>
      <c r="Z20" s="19">
        <f t="shared" si="1"/>
        <v>14958</v>
      </c>
      <c r="AA20" s="19">
        <f t="shared" si="2"/>
        <v>0</v>
      </c>
      <c r="AB20" s="19">
        <f t="shared" si="3"/>
        <v>0</v>
      </c>
      <c r="AC20" s="19">
        <f t="shared" si="4"/>
        <v>0</v>
      </c>
      <c r="AD20" s="19">
        <f t="shared" si="5"/>
        <v>0</v>
      </c>
      <c r="AE20" s="22">
        <f t="shared" si="6"/>
        <v>14958</v>
      </c>
      <c r="AF20" s="19"/>
      <c r="AG20" s="19">
        <f t="shared" si="7"/>
        <v>262</v>
      </c>
      <c r="AH20" s="19">
        <f t="shared" si="8"/>
        <v>1795</v>
      </c>
      <c r="AI20" s="19"/>
      <c r="AJ20" s="19">
        <f t="shared" si="9"/>
        <v>12901</v>
      </c>
      <c r="AK20" s="11" t="s">
        <v>39</v>
      </c>
    </row>
    <row r="21" spans="1:37" s="12" customFormat="1" ht="50.1" customHeight="1">
      <c r="A21" s="11">
        <f t="shared" si="10"/>
        <v>13</v>
      </c>
      <c r="C21" s="13" t="s">
        <v>51</v>
      </c>
      <c r="D21" s="11"/>
      <c r="E21" s="11"/>
      <c r="F21" s="11"/>
      <c r="G21" s="14" t="s">
        <v>52</v>
      </c>
      <c r="H21" s="15" t="s">
        <v>37</v>
      </c>
      <c r="I21" s="11"/>
      <c r="J21" s="11"/>
      <c r="K21" s="11"/>
      <c r="L21" s="11"/>
      <c r="M21" s="16">
        <v>100979950074</v>
      </c>
      <c r="N21" s="17">
        <v>2016403227</v>
      </c>
      <c r="O21" s="18" t="s">
        <v>38</v>
      </c>
      <c r="P21" s="10" t="s">
        <v>103</v>
      </c>
      <c r="Q21" s="19">
        <v>27</v>
      </c>
      <c r="R21" s="20">
        <v>27</v>
      </c>
      <c r="S21" s="21">
        <v>14958</v>
      </c>
      <c r="T21" s="21"/>
      <c r="U21" s="21"/>
      <c r="V21" s="21">
        <v>0</v>
      </c>
      <c r="W21" s="21">
        <v>0</v>
      </c>
      <c r="X21" s="21">
        <f t="shared" si="0"/>
        <v>14958</v>
      </c>
      <c r="Y21" s="21"/>
      <c r="Z21" s="19">
        <f t="shared" si="1"/>
        <v>14958</v>
      </c>
      <c r="AA21" s="19">
        <f t="shared" si="2"/>
        <v>0</v>
      </c>
      <c r="AB21" s="19">
        <f t="shared" si="3"/>
        <v>0</v>
      </c>
      <c r="AC21" s="19">
        <f t="shared" si="4"/>
        <v>0</v>
      </c>
      <c r="AD21" s="19">
        <f t="shared" si="5"/>
        <v>0</v>
      </c>
      <c r="AE21" s="22">
        <f t="shared" si="6"/>
        <v>14958</v>
      </c>
      <c r="AF21" s="19"/>
      <c r="AG21" s="19">
        <f t="shared" si="7"/>
        <v>262</v>
      </c>
      <c r="AH21" s="19">
        <f t="shared" si="8"/>
        <v>1795</v>
      </c>
      <c r="AI21" s="19"/>
      <c r="AJ21" s="19">
        <f t="shared" si="9"/>
        <v>12901</v>
      </c>
      <c r="AK21" s="11" t="s">
        <v>39</v>
      </c>
    </row>
    <row r="22" spans="1:37" s="12" customFormat="1" ht="50.1" customHeight="1">
      <c r="A22" s="11">
        <f t="shared" si="10"/>
        <v>14</v>
      </c>
      <c r="C22" s="13" t="s">
        <v>40</v>
      </c>
      <c r="D22" s="11"/>
      <c r="E22" s="11"/>
      <c r="F22" s="11"/>
      <c r="G22" s="14" t="s">
        <v>41</v>
      </c>
      <c r="H22" s="15" t="s">
        <v>42</v>
      </c>
      <c r="I22" s="11"/>
      <c r="J22" s="11"/>
      <c r="K22" s="11"/>
      <c r="L22" s="11"/>
      <c r="M22" s="16">
        <v>100978215827</v>
      </c>
      <c r="N22" s="17">
        <v>2016403342</v>
      </c>
      <c r="O22" s="18" t="s">
        <v>38</v>
      </c>
      <c r="P22" s="10" t="s">
        <v>103</v>
      </c>
      <c r="Q22" s="19">
        <v>27</v>
      </c>
      <c r="R22" s="20">
        <v>27</v>
      </c>
      <c r="S22" s="21">
        <v>14958</v>
      </c>
      <c r="T22" s="21"/>
      <c r="U22" s="21"/>
      <c r="V22" s="21">
        <v>0</v>
      </c>
      <c r="W22" s="21">
        <v>0</v>
      </c>
      <c r="X22" s="21">
        <f t="shared" si="0"/>
        <v>14958</v>
      </c>
      <c r="Y22" s="21"/>
      <c r="Z22" s="19">
        <f t="shared" si="1"/>
        <v>14958</v>
      </c>
      <c r="AA22" s="19">
        <f t="shared" si="2"/>
        <v>0</v>
      </c>
      <c r="AB22" s="19">
        <f t="shared" si="3"/>
        <v>0</v>
      </c>
      <c r="AC22" s="19">
        <f t="shared" si="4"/>
        <v>0</v>
      </c>
      <c r="AD22" s="19">
        <f t="shared" si="5"/>
        <v>0</v>
      </c>
      <c r="AE22" s="22">
        <f t="shared" si="6"/>
        <v>14958</v>
      </c>
      <c r="AF22" s="19"/>
      <c r="AG22" s="19">
        <f t="shared" si="7"/>
        <v>262</v>
      </c>
      <c r="AH22" s="19">
        <f t="shared" si="8"/>
        <v>1795</v>
      </c>
      <c r="AI22" s="19"/>
      <c r="AJ22" s="19">
        <f t="shared" si="9"/>
        <v>12901</v>
      </c>
      <c r="AK22" s="11" t="s">
        <v>39</v>
      </c>
    </row>
    <row r="23" spans="1:37" s="12" customFormat="1" ht="50.1" customHeight="1">
      <c r="A23" s="11">
        <f t="shared" si="10"/>
        <v>15</v>
      </c>
      <c r="C23" s="13" t="s">
        <v>86</v>
      </c>
      <c r="D23" s="11"/>
      <c r="E23" s="11"/>
      <c r="F23" s="11"/>
      <c r="G23" s="14">
        <v>34338362182</v>
      </c>
      <c r="H23" s="15" t="s">
        <v>73</v>
      </c>
      <c r="I23" s="11"/>
      <c r="J23" s="11"/>
      <c r="K23" s="11"/>
      <c r="L23" s="11"/>
      <c r="M23" s="16">
        <v>100978215815</v>
      </c>
      <c r="N23" s="17">
        <v>2016403309</v>
      </c>
      <c r="O23" s="18" t="s">
        <v>38</v>
      </c>
      <c r="P23" s="10" t="s">
        <v>103</v>
      </c>
      <c r="Q23" s="19">
        <v>27</v>
      </c>
      <c r="R23" s="20">
        <v>22</v>
      </c>
      <c r="S23" s="21">
        <v>14958</v>
      </c>
      <c r="T23" s="21"/>
      <c r="U23" s="21"/>
      <c r="V23" s="21">
        <v>0</v>
      </c>
      <c r="W23" s="21">
        <v>0</v>
      </c>
      <c r="X23" s="21">
        <f t="shared" si="0"/>
        <v>14958</v>
      </c>
      <c r="Y23" s="21"/>
      <c r="Z23" s="19">
        <f t="shared" si="1"/>
        <v>12188</v>
      </c>
      <c r="AA23" s="19">
        <f t="shared" si="2"/>
        <v>0</v>
      </c>
      <c r="AB23" s="19">
        <f t="shared" si="3"/>
        <v>0</v>
      </c>
      <c r="AC23" s="19">
        <f t="shared" si="4"/>
        <v>0</v>
      </c>
      <c r="AD23" s="19">
        <f t="shared" si="5"/>
        <v>0</v>
      </c>
      <c r="AE23" s="22">
        <f t="shared" si="6"/>
        <v>12188</v>
      </c>
      <c r="AF23" s="19"/>
      <c r="AG23" s="19">
        <f t="shared" si="7"/>
        <v>213</v>
      </c>
      <c r="AH23" s="19">
        <f t="shared" si="8"/>
        <v>1463</v>
      </c>
      <c r="AI23" s="19"/>
      <c r="AJ23" s="19">
        <f t="shared" si="9"/>
        <v>10512</v>
      </c>
      <c r="AK23" s="11" t="s">
        <v>39</v>
      </c>
    </row>
    <row r="24" spans="1:37" s="12" customFormat="1" ht="50.1" customHeight="1">
      <c r="A24" s="11">
        <f t="shared" si="10"/>
        <v>16</v>
      </c>
      <c r="C24" s="13" t="s">
        <v>55</v>
      </c>
      <c r="D24" s="11"/>
      <c r="E24" s="11"/>
      <c r="F24" s="11"/>
      <c r="G24" s="14" t="s">
        <v>56</v>
      </c>
      <c r="H24" s="15" t="s">
        <v>57</v>
      </c>
      <c r="I24" s="11"/>
      <c r="J24" s="11"/>
      <c r="K24" s="11"/>
      <c r="L24" s="11"/>
      <c r="M24" s="16">
        <v>100979947946</v>
      </c>
      <c r="N24" s="17">
        <v>2016403255</v>
      </c>
      <c r="O24" s="18" t="s">
        <v>38</v>
      </c>
      <c r="P24" s="10" t="s">
        <v>103</v>
      </c>
      <c r="Q24" s="19">
        <v>27</v>
      </c>
      <c r="R24" s="20">
        <v>27</v>
      </c>
      <c r="S24" s="21">
        <v>14958</v>
      </c>
      <c r="T24" s="21"/>
      <c r="U24" s="21"/>
      <c r="V24" s="21">
        <v>0</v>
      </c>
      <c r="W24" s="21">
        <v>0</v>
      </c>
      <c r="X24" s="21">
        <f t="shared" si="0"/>
        <v>14958</v>
      </c>
      <c r="Y24" s="21"/>
      <c r="Z24" s="19">
        <f t="shared" si="1"/>
        <v>14958</v>
      </c>
      <c r="AA24" s="19">
        <f t="shared" si="2"/>
        <v>0</v>
      </c>
      <c r="AB24" s="19">
        <f t="shared" si="3"/>
        <v>0</v>
      </c>
      <c r="AC24" s="19">
        <f t="shared" si="4"/>
        <v>0</v>
      </c>
      <c r="AD24" s="19">
        <f t="shared" si="5"/>
        <v>0</v>
      </c>
      <c r="AE24" s="22">
        <f t="shared" si="6"/>
        <v>14958</v>
      </c>
      <c r="AF24" s="19"/>
      <c r="AG24" s="19">
        <f t="shared" si="7"/>
        <v>262</v>
      </c>
      <c r="AH24" s="19">
        <f t="shared" si="8"/>
        <v>1795</v>
      </c>
      <c r="AI24" s="19"/>
      <c r="AJ24" s="19">
        <f t="shared" si="9"/>
        <v>12901</v>
      </c>
      <c r="AK24" s="11" t="s">
        <v>39</v>
      </c>
    </row>
    <row r="25" spans="1:37" s="12" customFormat="1" ht="50.1" customHeight="1">
      <c r="A25" s="11">
        <f t="shared" si="10"/>
        <v>17</v>
      </c>
      <c r="C25" s="13" t="s">
        <v>70</v>
      </c>
      <c r="D25" s="11"/>
      <c r="E25" s="11"/>
      <c r="F25" s="11"/>
      <c r="G25" s="14" t="s">
        <v>71</v>
      </c>
      <c r="H25" s="15" t="s">
        <v>37</v>
      </c>
      <c r="I25" s="11"/>
      <c r="J25" s="11"/>
      <c r="K25" s="11"/>
      <c r="L25" s="11"/>
      <c r="M25" s="16">
        <v>100979950019</v>
      </c>
      <c r="N25" s="17">
        <v>2016403215</v>
      </c>
      <c r="O25" s="18" t="s">
        <v>38</v>
      </c>
      <c r="P25" s="10" t="s">
        <v>103</v>
      </c>
      <c r="Q25" s="19">
        <v>27</v>
      </c>
      <c r="R25" s="20">
        <v>23</v>
      </c>
      <c r="S25" s="21">
        <v>14958</v>
      </c>
      <c r="T25" s="21"/>
      <c r="U25" s="21"/>
      <c r="V25" s="21">
        <v>0</v>
      </c>
      <c r="W25" s="21">
        <v>0</v>
      </c>
      <c r="X25" s="21">
        <f t="shared" si="0"/>
        <v>14958</v>
      </c>
      <c r="Y25" s="21"/>
      <c r="Z25" s="19">
        <f t="shared" si="1"/>
        <v>12742</v>
      </c>
      <c r="AA25" s="19">
        <f t="shared" si="2"/>
        <v>0</v>
      </c>
      <c r="AB25" s="19">
        <f t="shared" si="3"/>
        <v>0</v>
      </c>
      <c r="AC25" s="19">
        <f t="shared" si="4"/>
        <v>0</v>
      </c>
      <c r="AD25" s="19">
        <f t="shared" si="5"/>
        <v>0</v>
      </c>
      <c r="AE25" s="22">
        <f t="shared" si="6"/>
        <v>12742</v>
      </c>
      <c r="AF25" s="19"/>
      <c r="AG25" s="19">
        <f t="shared" si="7"/>
        <v>223</v>
      </c>
      <c r="AH25" s="19">
        <f t="shared" si="8"/>
        <v>1529</v>
      </c>
      <c r="AI25" s="19"/>
      <c r="AJ25" s="19">
        <f t="shared" si="9"/>
        <v>10990</v>
      </c>
      <c r="AK25" s="11" t="s">
        <v>39</v>
      </c>
    </row>
    <row r="26" spans="1:37" s="12" customFormat="1" ht="50.1" customHeight="1">
      <c r="A26" s="11">
        <f t="shared" si="10"/>
        <v>18</v>
      </c>
      <c r="C26" s="13" t="s">
        <v>65</v>
      </c>
      <c r="D26" s="11"/>
      <c r="E26" s="11"/>
      <c r="F26" s="11"/>
      <c r="G26" s="14" t="s">
        <v>66</v>
      </c>
      <c r="H26" s="15" t="s">
        <v>37</v>
      </c>
      <c r="I26" s="11"/>
      <c r="J26" s="11"/>
      <c r="K26" s="11"/>
      <c r="L26" s="11"/>
      <c r="M26" s="16">
        <v>100965265807</v>
      </c>
      <c r="N26" s="17">
        <v>2016403374</v>
      </c>
      <c r="O26" s="18" t="s">
        <v>38</v>
      </c>
      <c r="P26" s="10" t="s">
        <v>103</v>
      </c>
      <c r="Q26" s="19">
        <v>27</v>
      </c>
      <c r="R26" s="20">
        <v>27</v>
      </c>
      <c r="S26" s="21">
        <v>14958</v>
      </c>
      <c r="T26" s="21"/>
      <c r="U26" s="21"/>
      <c r="V26" s="21">
        <v>0</v>
      </c>
      <c r="W26" s="21">
        <v>0</v>
      </c>
      <c r="X26" s="21">
        <f t="shared" si="0"/>
        <v>14958</v>
      </c>
      <c r="Y26" s="21"/>
      <c r="Z26" s="19">
        <f t="shared" si="1"/>
        <v>14958</v>
      </c>
      <c r="AA26" s="19">
        <f t="shared" si="2"/>
        <v>0</v>
      </c>
      <c r="AB26" s="19">
        <f t="shared" si="3"/>
        <v>0</v>
      </c>
      <c r="AC26" s="19">
        <f t="shared" si="4"/>
        <v>0</v>
      </c>
      <c r="AD26" s="19">
        <f t="shared" si="5"/>
        <v>0</v>
      </c>
      <c r="AE26" s="22">
        <f t="shared" si="6"/>
        <v>14958</v>
      </c>
      <c r="AF26" s="19"/>
      <c r="AG26" s="19">
        <f t="shared" si="7"/>
        <v>262</v>
      </c>
      <c r="AH26" s="19">
        <f t="shared" si="8"/>
        <v>1795</v>
      </c>
      <c r="AI26" s="19"/>
      <c r="AJ26" s="19">
        <f t="shared" si="9"/>
        <v>12901</v>
      </c>
      <c r="AK26" s="11" t="s">
        <v>39</v>
      </c>
    </row>
    <row r="27" spans="1:37" s="12" customFormat="1" ht="50.1" customHeight="1">
      <c r="A27" s="11">
        <f t="shared" si="10"/>
        <v>19</v>
      </c>
      <c r="C27" s="13" t="s">
        <v>87</v>
      </c>
      <c r="D27" s="11"/>
      <c r="E27" s="11"/>
      <c r="F27" s="11"/>
      <c r="G27" s="14" t="s">
        <v>91</v>
      </c>
      <c r="H27" s="15" t="s">
        <v>78</v>
      </c>
      <c r="I27" s="11"/>
      <c r="J27" s="11"/>
      <c r="K27" s="11"/>
      <c r="L27" s="11"/>
      <c r="M27" s="16" t="s">
        <v>98</v>
      </c>
      <c r="N27" s="17">
        <v>2016450385</v>
      </c>
      <c r="O27" s="18" t="s">
        <v>38</v>
      </c>
      <c r="P27" s="10" t="s">
        <v>103</v>
      </c>
      <c r="Q27" s="19">
        <v>27</v>
      </c>
      <c r="R27" s="20">
        <v>24</v>
      </c>
      <c r="S27" s="21">
        <v>14958</v>
      </c>
      <c r="T27" s="21"/>
      <c r="U27" s="21"/>
      <c r="V27" s="21">
        <v>0</v>
      </c>
      <c r="W27" s="21">
        <v>0</v>
      </c>
      <c r="X27" s="21">
        <f t="shared" si="0"/>
        <v>14958</v>
      </c>
      <c r="Y27" s="21"/>
      <c r="Z27" s="19">
        <f t="shared" si="1"/>
        <v>13296</v>
      </c>
      <c r="AA27" s="19">
        <f t="shared" si="2"/>
        <v>0</v>
      </c>
      <c r="AB27" s="19">
        <f t="shared" si="3"/>
        <v>0</v>
      </c>
      <c r="AC27" s="19">
        <f t="shared" si="4"/>
        <v>0</v>
      </c>
      <c r="AD27" s="19">
        <f t="shared" si="5"/>
        <v>0</v>
      </c>
      <c r="AE27" s="22">
        <f t="shared" si="6"/>
        <v>13296</v>
      </c>
      <c r="AF27" s="19"/>
      <c r="AG27" s="19">
        <f t="shared" si="7"/>
        <v>233</v>
      </c>
      <c r="AH27" s="19">
        <f t="shared" si="8"/>
        <v>1596</v>
      </c>
      <c r="AI27" s="19"/>
      <c r="AJ27" s="19">
        <f t="shared" si="9"/>
        <v>11467</v>
      </c>
      <c r="AK27" s="11" t="s">
        <v>39</v>
      </c>
    </row>
    <row r="28" spans="1:37" s="12" customFormat="1" ht="50.1" customHeight="1">
      <c r="A28" s="11">
        <f t="shared" si="10"/>
        <v>20</v>
      </c>
      <c r="C28" s="13" t="s">
        <v>74</v>
      </c>
      <c r="D28" s="11"/>
      <c r="E28" s="11"/>
      <c r="F28" s="11"/>
      <c r="G28" s="15" t="s">
        <v>75</v>
      </c>
      <c r="H28" s="15" t="s">
        <v>37</v>
      </c>
      <c r="I28" s="11"/>
      <c r="J28" s="11"/>
      <c r="K28" s="11"/>
      <c r="L28" s="11"/>
      <c r="M28" s="16">
        <v>100978215858</v>
      </c>
      <c r="N28" s="17">
        <v>2016403341</v>
      </c>
      <c r="O28" s="18" t="s">
        <v>38</v>
      </c>
      <c r="P28" s="10" t="s">
        <v>103</v>
      </c>
      <c r="Q28" s="19">
        <v>27</v>
      </c>
      <c r="R28" s="20">
        <v>27</v>
      </c>
      <c r="S28" s="21">
        <v>14958</v>
      </c>
      <c r="T28" s="21"/>
      <c r="U28" s="21"/>
      <c r="V28" s="21">
        <v>0</v>
      </c>
      <c r="W28" s="21">
        <v>0</v>
      </c>
      <c r="X28" s="21">
        <f t="shared" si="0"/>
        <v>14958</v>
      </c>
      <c r="Y28" s="21"/>
      <c r="Z28" s="19">
        <f t="shared" si="1"/>
        <v>14958</v>
      </c>
      <c r="AA28" s="19">
        <f t="shared" si="2"/>
        <v>0</v>
      </c>
      <c r="AB28" s="19">
        <f t="shared" si="3"/>
        <v>0</v>
      </c>
      <c r="AC28" s="19">
        <f t="shared" si="4"/>
        <v>0</v>
      </c>
      <c r="AD28" s="19">
        <f t="shared" si="5"/>
        <v>0</v>
      </c>
      <c r="AE28" s="22">
        <f t="shared" si="6"/>
        <v>14958</v>
      </c>
      <c r="AF28" s="19"/>
      <c r="AG28" s="19">
        <f t="shared" si="7"/>
        <v>262</v>
      </c>
      <c r="AH28" s="19">
        <f t="shared" si="8"/>
        <v>1795</v>
      </c>
      <c r="AI28" s="19"/>
      <c r="AJ28" s="19">
        <f t="shared" si="9"/>
        <v>12901</v>
      </c>
      <c r="AK28" s="11" t="s">
        <v>39</v>
      </c>
    </row>
    <row r="29" spans="1:37" s="12" customFormat="1" ht="50.1" customHeight="1">
      <c r="A29" s="11">
        <f t="shared" si="10"/>
        <v>21</v>
      </c>
      <c r="C29" s="13" t="s">
        <v>88</v>
      </c>
      <c r="D29" s="11"/>
      <c r="E29" s="11"/>
      <c r="F29" s="11"/>
      <c r="G29" s="14" t="s">
        <v>92</v>
      </c>
      <c r="H29" s="15" t="s">
        <v>95</v>
      </c>
      <c r="I29" s="11"/>
      <c r="J29" s="11"/>
      <c r="K29" s="11"/>
      <c r="L29" s="11"/>
      <c r="M29" s="16" t="s">
        <v>99</v>
      </c>
      <c r="N29" s="17">
        <v>2016773230</v>
      </c>
      <c r="O29" s="18" t="s">
        <v>38</v>
      </c>
      <c r="P29" s="10" t="s">
        <v>103</v>
      </c>
      <c r="Q29" s="19">
        <v>27</v>
      </c>
      <c r="R29" s="20">
        <v>25</v>
      </c>
      <c r="S29" s="21">
        <v>14958</v>
      </c>
      <c r="T29" s="21"/>
      <c r="U29" s="21"/>
      <c r="V29" s="21">
        <v>0</v>
      </c>
      <c r="W29" s="21">
        <v>0</v>
      </c>
      <c r="X29" s="21">
        <f t="shared" si="0"/>
        <v>14958</v>
      </c>
      <c r="Y29" s="21"/>
      <c r="Z29" s="19">
        <f t="shared" si="1"/>
        <v>13850</v>
      </c>
      <c r="AA29" s="19">
        <f t="shared" si="2"/>
        <v>0</v>
      </c>
      <c r="AB29" s="19">
        <f t="shared" si="3"/>
        <v>0</v>
      </c>
      <c r="AC29" s="19">
        <f t="shared" si="4"/>
        <v>0</v>
      </c>
      <c r="AD29" s="19">
        <f t="shared" si="5"/>
        <v>0</v>
      </c>
      <c r="AE29" s="22">
        <f t="shared" si="6"/>
        <v>13850</v>
      </c>
      <c r="AF29" s="19"/>
      <c r="AG29" s="19">
        <f t="shared" si="7"/>
        <v>242</v>
      </c>
      <c r="AH29" s="19">
        <f t="shared" si="8"/>
        <v>1662</v>
      </c>
      <c r="AI29" s="19"/>
      <c r="AJ29" s="19">
        <f t="shared" si="9"/>
        <v>11946</v>
      </c>
      <c r="AK29" s="11" t="s">
        <v>39</v>
      </c>
    </row>
    <row r="30" spans="1:37" s="12" customFormat="1" ht="50.1" customHeight="1">
      <c r="A30" s="11">
        <f t="shared" si="10"/>
        <v>22</v>
      </c>
      <c r="C30" s="13" t="s">
        <v>89</v>
      </c>
      <c r="D30" s="11"/>
      <c r="E30" s="11"/>
      <c r="F30" s="11"/>
      <c r="G30" s="14" t="s">
        <v>93</v>
      </c>
      <c r="H30" s="15" t="s">
        <v>96</v>
      </c>
      <c r="I30" s="11"/>
      <c r="J30" s="11"/>
      <c r="K30" s="11"/>
      <c r="L30" s="11"/>
      <c r="M30" s="16" t="s">
        <v>100</v>
      </c>
      <c r="N30" s="17">
        <v>2016849858</v>
      </c>
      <c r="O30" s="18" t="s">
        <v>38</v>
      </c>
      <c r="P30" s="10" t="s">
        <v>103</v>
      </c>
      <c r="Q30" s="19">
        <v>27</v>
      </c>
      <c r="R30" s="20">
        <v>25</v>
      </c>
      <c r="S30" s="21">
        <v>14958</v>
      </c>
      <c r="T30" s="21"/>
      <c r="U30" s="21"/>
      <c r="V30" s="21">
        <v>0</v>
      </c>
      <c r="W30" s="21">
        <v>0</v>
      </c>
      <c r="X30" s="21">
        <f t="shared" si="0"/>
        <v>14958</v>
      </c>
      <c r="Y30" s="21"/>
      <c r="Z30" s="19">
        <f t="shared" si="1"/>
        <v>13850</v>
      </c>
      <c r="AA30" s="19">
        <f t="shared" si="2"/>
        <v>0</v>
      </c>
      <c r="AB30" s="19">
        <f t="shared" si="3"/>
        <v>0</v>
      </c>
      <c r="AC30" s="19">
        <f t="shared" si="4"/>
        <v>0</v>
      </c>
      <c r="AD30" s="19">
        <f t="shared" si="5"/>
        <v>0</v>
      </c>
      <c r="AE30" s="22">
        <f t="shared" si="6"/>
        <v>13850</v>
      </c>
      <c r="AF30" s="19"/>
      <c r="AG30" s="19">
        <f t="shared" si="7"/>
        <v>242</v>
      </c>
      <c r="AH30" s="19">
        <f t="shared" si="8"/>
        <v>1662</v>
      </c>
      <c r="AI30" s="19"/>
      <c r="AJ30" s="19">
        <f t="shared" si="9"/>
        <v>11946</v>
      </c>
      <c r="AK30" s="11" t="s">
        <v>39</v>
      </c>
    </row>
    <row r="31" spans="1:37" s="12" customFormat="1" ht="50.1" customHeight="1">
      <c r="A31" s="11">
        <f t="shared" si="10"/>
        <v>23</v>
      </c>
      <c r="C31" s="13" t="s">
        <v>90</v>
      </c>
      <c r="D31" s="11"/>
      <c r="E31" s="11"/>
      <c r="F31" s="11"/>
      <c r="G31" s="27" t="s">
        <v>94</v>
      </c>
      <c r="H31" s="15" t="s">
        <v>97</v>
      </c>
      <c r="I31" s="11"/>
      <c r="J31" s="11"/>
      <c r="K31" s="11"/>
      <c r="L31" s="11"/>
      <c r="M31" s="16" t="s">
        <v>101</v>
      </c>
      <c r="N31" s="17">
        <v>2016890001</v>
      </c>
      <c r="O31" s="18" t="s">
        <v>38</v>
      </c>
      <c r="P31" s="10" t="s">
        <v>103</v>
      </c>
      <c r="Q31" s="19">
        <v>27</v>
      </c>
      <c r="R31" s="20">
        <v>25</v>
      </c>
      <c r="S31" s="21">
        <v>14958</v>
      </c>
      <c r="T31" s="21"/>
      <c r="U31" s="21"/>
      <c r="V31" s="21">
        <v>0</v>
      </c>
      <c r="W31" s="21">
        <v>0</v>
      </c>
      <c r="X31" s="21">
        <f t="shared" si="0"/>
        <v>14958</v>
      </c>
      <c r="Y31" s="21"/>
      <c r="Z31" s="19">
        <f t="shared" si="1"/>
        <v>13850</v>
      </c>
      <c r="AA31" s="19">
        <f t="shared" si="2"/>
        <v>0</v>
      </c>
      <c r="AB31" s="19">
        <f t="shared" si="3"/>
        <v>0</v>
      </c>
      <c r="AC31" s="19">
        <f t="shared" si="4"/>
        <v>0</v>
      </c>
      <c r="AD31" s="19">
        <f t="shared" si="5"/>
        <v>0</v>
      </c>
      <c r="AE31" s="22">
        <f t="shared" si="6"/>
        <v>13850</v>
      </c>
      <c r="AF31" s="19"/>
      <c r="AG31" s="19">
        <f t="shared" si="7"/>
        <v>242</v>
      </c>
      <c r="AH31" s="19">
        <f t="shared" si="8"/>
        <v>1662</v>
      </c>
      <c r="AI31" s="19"/>
      <c r="AJ31" s="19">
        <f t="shared" si="9"/>
        <v>11946</v>
      </c>
      <c r="AK31" s="11" t="s">
        <v>39</v>
      </c>
    </row>
    <row r="32" spans="1:37" ht="36" customHeight="1">
      <c r="Z32" s="19">
        <f>SUM(Z9:Z31)</f>
        <v>331542</v>
      </c>
      <c r="AE32" s="28">
        <f>SUM(AE9:AE31)</f>
        <v>331542</v>
      </c>
      <c r="AF32" s="29"/>
      <c r="AG32" s="19">
        <f t="shared" si="7"/>
        <v>5802</v>
      </c>
      <c r="AH32" s="19">
        <f>SUM(AH9:AH31)</f>
        <v>39787</v>
      </c>
      <c r="AI32" s="29"/>
      <c r="AJ32" s="19">
        <f t="shared" si="9"/>
        <v>285953</v>
      </c>
    </row>
    <row r="34" spans="26:30" ht="27" customHeight="1">
      <c r="Z34" s="30"/>
      <c r="AA34" s="31"/>
      <c r="AB34" s="32" t="s">
        <v>79</v>
      </c>
      <c r="AC34" s="33" t="s">
        <v>80</v>
      </c>
      <c r="AD34" s="34" t="s">
        <v>81</v>
      </c>
    </row>
    <row r="35" spans="26:30" ht="33.75" customHeight="1">
      <c r="Z35" s="39" t="s">
        <v>82</v>
      </c>
      <c r="AA35" s="39"/>
      <c r="AB35" s="35">
        <f>331542*1.75/100</f>
        <v>5801.9849999999997</v>
      </c>
      <c r="AC35" s="35">
        <f>331542*12/100</f>
        <v>39785.040000000001</v>
      </c>
      <c r="AD35" s="35">
        <f>SUM(AB35:AC35)</f>
        <v>45587.025000000001</v>
      </c>
    </row>
    <row r="36" spans="26:30" ht="32.25" customHeight="1">
      <c r="Z36" s="40" t="s">
        <v>83</v>
      </c>
      <c r="AA36" s="40"/>
      <c r="AB36" s="35">
        <f>331542*4.75/100</f>
        <v>15748.245000000001</v>
      </c>
      <c r="AC36" s="35">
        <f>331542*13.15/100</f>
        <v>43597.773000000001</v>
      </c>
      <c r="AD36" s="35">
        <f>SUM(AB36:AC36)</f>
        <v>59346.018000000004</v>
      </c>
    </row>
  </sheetData>
  <mergeCells count="6">
    <mergeCell ref="Z36:AA36"/>
    <mergeCell ref="A1:AH1"/>
    <mergeCell ref="A2:AH2"/>
    <mergeCell ref="AD4:AE5"/>
    <mergeCell ref="A5:F5"/>
    <mergeCell ref="Z35:AA35"/>
  </mergeCells>
  <conditionalFormatting sqref="M9:M31">
    <cfRule type="duplicateValues" dxfId="4" priority="5" stopIfTrue="1"/>
  </conditionalFormatting>
  <conditionalFormatting sqref="M8">
    <cfRule type="duplicateValues" dxfId="3" priority="4" stopIfTrue="1"/>
  </conditionalFormatting>
  <conditionalFormatting sqref="C1:C5">
    <cfRule type="duplicateValues" dxfId="2" priority="3"/>
  </conditionalFormatting>
  <conditionalFormatting sqref="E1:E4">
    <cfRule type="duplicateValues" dxfId="1" priority="2" stopIfTrue="1"/>
  </conditionalFormatting>
  <conditionalFormatting sqref="F1:F4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2018-02-22T11:44:51Z</dcterms:modified>
</cp:coreProperties>
</file>